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B_EstimateReceive" sheetId="1" r:id="rId1"/>
  </sheets>
  <definedNames/>
  <calcPr fullCalcOnLoad="1"/>
</workbook>
</file>

<file path=xl/sharedStrings.xml><?xml version="1.0" encoding="utf-8"?>
<sst xmlns="http://schemas.openxmlformats.org/spreadsheetml/2006/main" count="265" uniqueCount="213">
  <si>
    <t>รายงานประมาณการรายรับ</t>
  </si>
  <si>
    <t>ประจำปีงบประมาณ  พ.ศ. 2559</t>
  </si>
  <si>
    <t>เทศบาลตำบลยางเนิ้ง</t>
  </si>
  <si>
    <t>อำเภอ สารภี  จังหวัดเชียงใหม่</t>
  </si>
  <si>
    <t>รายรับจริง</t>
  </si>
  <si>
    <t>ประมาณการ</t>
  </si>
  <si>
    <t>ปี 2555</t>
  </si>
  <si>
    <t>ปี 2556</t>
  </si>
  <si>
    <t>ปี 2557</t>
  </si>
  <si>
    <t>ปี 2558</t>
  </si>
  <si>
    <t>ยอดต่าง (%)</t>
  </si>
  <si>
    <t>ปี 2559</t>
  </si>
  <si>
    <t>หมวดภาษีอากร</t>
  </si>
  <si>
    <t xml:space="preserve">     ภาษีโรงเรือนและที่ดิน</t>
  </si>
  <si>
    <t>3,752,910.00</t>
  </si>
  <si>
    <t>4,093,727.00</t>
  </si>
  <si>
    <t>4,392,681.00</t>
  </si>
  <si>
    <t>4,000,000</t>
  </si>
  <si>
    <t>4,400,000</t>
  </si>
  <si>
    <t xml:space="preserve">     ภาษีบำรุงท้องที่</t>
  </si>
  <si>
    <t>218,881.90</t>
  </si>
  <si>
    <t>200,806.25</t>
  </si>
  <si>
    <t>238,815.75</t>
  </si>
  <si>
    <t>180,000</t>
  </si>
  <si>
    <t xml:space="preserve">     ภาษีป้าย</t>
  </si>
  <si>
    <t>1,071,353.00</t>
  </si>
  <si>
    <t>1,133,605.00</t>
  </si>
  <si>
    <t>1,255,776.00</t>
  </si>
  <si>
    <t>1,005,000</t>
  </si>
  <si>
    <t>1,050,000</t>
  </si>
  <si>
    <t>รวมหมวดภาษีอากร</t>
  </si>
  <si>
    <t>หมวดค่าธรรมเนียม ค่าปรับ และใบอนุญาต</t>
  </si>
  <si>
    <t xml:space="preserve">     ค่าธรรมเนียมเกี่ยวกับใบอนุญาตการขายสุรา</t>
  </si>
  <si>
    <t>7,245.90</t>
  </si>
  <si>
    <t>994.25</t>
  </si>
  <si>
    <t>9,797.00</t>
  </si>
  <si>
    <t>7,000</t>
  </si>
  <si>
    <t>8,000</t>
  </si>
  <si>
    <t xml:space="preserve">     ค่าธรรมเนียมเกี่ยวกับใบอนุญาตการพนัน</t>
  </si>
  <si>
    <t>0.00</t>
  </si>
  <si>
    <t>0</t>
  </si>
  <si>
    <t>100</t>
  </si>
  <si>
    <t xml:space="preserve">     ค่าธรรมเนียมเกี่ยวกับการควบคุมอาคาร</t>
  </si>
  <si>
    <t>29,315.00</t>
  </si>
  <si>
    <t>28,854.00</t>
  </si>
  <si>
    <t>31,803.00</t>
  </si>
  <si>
    <t>25,000</t>
  </si>
  <si>
    <t>26,000</t>
  </si>
  <si>
    <t xml:space="preserve">     ค่าธรรมเนียมเก็บขนขยะมูลฝอย</t>
  </si>
  <si>
    <t>967,426.00</t>
  </si>
  <si>
    <t>962,356.00</t>
  </si>
  <si>
    <t>994,368.00</t>
  </si>
  <si>
    <t>950,000</t>
  </si>
  <si>
    <t xml:space="preserve">     ค่าธรรมเนียมเก็บขนอุจจาระหรือสิ่งปฏิกูล</t>
  </si>
  <si>
    <t>5,000.00</t>
  </si>
  <si>
    <t>10,000.00</t>
  </si>
  <si>
    <t>15,000.00</t>
  </si>
  <si>
    <t>10,000</t>
  </si>
  <si>
    <t xml:space="preserve">     ค่าธรรมเนียมในการออกหนังสือรับรองการแจ้งสถานที่จำหน่ายอาหารหรือสะสมอาหาร</t>
  </si>
  <si>
    <t>23,500.00</t>
  </si>
  <si>
    <t>30,340.00</t>
  </si>
  <si>
    <t>27,100.00</t>
  </si>
  <si>
    <t>29,500</t>
  </si>
  <si>
    <t xml:space="preserve">     ค่าธรรมเนียมปิด โปรย ติดตั้งแผ่นประกาศหรือแผ่นปลิวเพื่อการโฆษณา</t>
  </si>
  <si>
    <t>1,000.00</t>
  </si>
  <si>
    <t>1,100.00</t>
  </si>
  <si>
    <t>790.00</t>
  </si>
  <si>
    <t>1,000</t>
  </si>
  <si>
    <t>500</t>
  </si>
  <si>
    <t xml:space="preserve">     ค่าธรรมเนียมเกี่ยวกับทะเบียนราษฎร</t>
  </si>
  <si>
    <t>20,890.00</t>
  </si>
  <si>
    <t>22,850.00</t>
  </si>
  <si>
    <t>19,850.00</t>
  </si>
  <si>
    <t>20,000</t>
  </si>
  <si>
    <t xml:space="preserve">     ค่าธรรมเนียมจดทะเบียนพาณิชย์</t>
  </si>
  <si>
    <t>3,990.00</t>
  </si>
  <si>
    <t>3,840.00</t>
  </si>
  <si>
    <t>2,800.00</t>
  </si>
  <si>
    <t>2,000</t>
  </si>
  <si>
    <t xml:space="preserve">     ค่าปรับผู้กระทำผิดกฎหมายจราจรทางบก</t>
  </si>
  <si>
    <t>81,050.00</t>
  </si>
  <si>
    <t>151,025.00</t>
  </si>
  <si>
    <t>121,200.00</t>
  </si>
  <si>
    <t>100,000</t>
  </si>
  <si>
    <t xml:space="preserve">     ค่าปรับผู้กระทำผิดกฎหมายและข้อบังคับท้องถิ่น</t>
  </si>
  <si>
    <t>380.00</t>
  </si>
  <si>
    <t>860.00</t>
  </si>
  <si>
    <t>1,500.00</t>
  </si>
  <si>
    <t xml:space="preserve">     ค่าปรับการผิดสัญญา</t>
  </si>
  <si>
    <t>110,850.00</t>
  </si>
  <si>
    <t>218,746.00</t>
  </si>
  <si>
    <t>55,592.00</t>
  </si>
  <si>
    <t xml:space="preserve">     ค่าใบอนุญาตประกอบการค้าสำหรับกิจการที่เป็นอันตรายต่อสุขภาพ</t>
  </si>
  <si>
    <t>104,290.00</t>
  </si>
  <si>
    <t>120,060.00</t>
  </si>
  <si>
    <t>115,050.00</t>
  </si>
  <si>
    <t>128,000</t>
  </si>
  <si>
    <t>130,000</t>
  </si>
  <si>
    <t xml:space="preserve">     ค่าใบอนุญาตให้ตั้งตลาดเอกชน</t>
  </si>
  <si>
    <t>2,000.00</t>
  </si>
  <si>
    <t xml:space="preserve">     ค่าใบอนุญาตเกี่ยวกับการควบคุมอาคาร</t>
  </si>
  <si>
    <t>2,090.00</t>
  </si>
  <si>
    <t>3,600.00</t>
  </si>
  <si>
    <t xml:space="preserve">     ค่าใบอนุญาตเกี่ยวกับการโฆษณาโดยใช้เครื่องขยายเสียง</t>
  </si>
  <si>
    <t>150.00</t>
  </si>
  <si>
    <t>765.00</t>
  </si>
  <si>
    <t>960.00</t>
  </si>
  <si>
    <t>รวมหมวดค่าธรรมเนียม ค่าปรับ และใบอนุญาต</t>
  </si>
  <si>
    <t>หมวดรายได้จากทรัพย์สิน</t>
  </si>
  <si>
    <t xml:space="preserve">     ค่าเช่าหรือบริการสถานที่</t>
  </si>
  <si>
    <t>940,048.00</t>
  </si>
  <si>
    <t>896,869.00</t>
  </si>
  <si>
    <t>922,652.00</t>
  </si>
  <si>
    <t>910,000</t>
  </si>
  <si>
    <t>930,000</t>
  </si>
  <si>
    <t xml:space="preserve">     ดอกเบี้ย</t>
  </si>
  <si>
    <t>287,300.19</t>
  </si>
  <si>
    <t>621,409.78</t>
  </si>
  <si>
    <t>350,000</t>
  </si>
  <si>
    <t>405,000</t>
  </si>
  <si>
    <t xml:space="preserve">     เงินปันผลหรือเงินรางวัลต่างๆ</t>
  </si>
  <si>
    <t>1,500</t>
  </si>
  <si>
    <t>รวมหมวดรายได้จากทรัพย์สิน</t>
  </si>
  <si>
    <t>หมวดรายได้จากสาธารณูปโภคและการพาณิชย์</t>
  </si>
  <si>
    <t xml:space="preserve">     เงินช่วยเหลือจากสถานธนานุบาล</t>
  </si>
  <si>
    <t>618,110.60</t>
  </si>
  <si>
    <t>970,956.12</t>
  </si>
  <si>
    <t>1,100,027.56</t>
  </si>
  <si>
    <t>1,110,000</t>
  </si>
  <si>
    <t>900,000</t>
  </si>
  <si>
    <t>รวมหมวดรายได้จากสาธารณูปโภคและการพาณิชย์</t>
  </si>
  <si>
    <t>หมวดรายได้เบ็ดเตล็ด</t>
  </si>
  <si>
    <t xml:space="preserve">     ค่าจำหน่ายเศษของ</t>
  </si>
  <si>
    <t>170,066.00</t>
  </si>
  <si>
    <t>189,340.00</t>
  </si>
  <si>
    <t>247,712.00</t>
  </si>
  <si>
    <t>200,000</t>
  </si>
  <si>
    <t xml:space="preserve">     ค่าขายแบบแปลน</t>
  </si>
  <si>
    <t>19,400.00</t>
  </si>
  <si>
    <t>37,100.00</t>
  </si>
  <si>
    <t>67,200.00</t>
  </si>
  <si>
    <t>22,200</t>
  </si>
  <si>
    <t>22,100</t>
  </si>
  <si>
    <t xml:space="preserve">     ค่าจำหน่ายแบบพิมพ์และคำร้อง</t>
  </si>
  <si>
    <t>200.00</t>
  </si>
  <si>
    <t>376.00</t>
  </si>
  <si>
    <t>212.00</t>
  </si>
  <si>
    <t>300</t>
  </si>
  <si>
    <t xml:space="preserve">     รายได้เบ็ดเตล็ดอื่นๆ</t>
  </si>
  <si>
    <t>796,493.00</t>
  </si>
  <si>
    <t>832,280.00</t>
  </si>
  <si>
    <t>810,732.00</t>
  </si>
  <si>
    <t>718,000</t>
  </si>
  <si>
    <t>760,000</t>
  </si>
  <si>
    <t>รวมหมวดรายได้เบ็ดเตล็ด</t>
  </si>
  <si>
    <t>หมวดภาษีจัดสรร</t>
  </si>
  <si>
    <t xml:space="preserve">     ภาษีและค่าธรรมเนียมรถยนต์และล้อเลื่อน</t>
  </si>
  <si>
    <t>386,148.84</t>
  </si>
  <si>
    <t>400,000</t>
  </si>
  <si>
    <t xml:space="preserve">     ภาษีมูลค่าเพิ่มตาม พ.ร.บ. กำหนดแผนฯ</t>
  </si>
  <si>
    <t>15,770,240.71</t>
  </si>
  <si>
    <t>18,170,609.92</t>
  </si>
  <si>
    <t>19,022,022.76</t>
  </si>
  <si>
    <t>18,300,000</t>
  </si>
  <si>
    <t>19,000,000</t>
  </si>
  <si>
    <t xml:space="preserve">     ภาษีมูลค่าเพิ่มตาม พ.ร.บ.จัดสรรรายได้ฯ</t>
  </si>
  <si>
    <t>3,938,736.03</t>
  </si>
  <si>
    <t>4,264,035.22</t>
  </si>
  <si>
    <t>4,540,178.42</t>
  </si>
  <si>
    <t>4,800,000</t>
  </si>
  <si>
    <t>4,600,000</t>
  </si>
  <si>
    <t xml:space="preserve">     ภาษีธุรกิจเฉพาะ</t>
  </si>
  <si>
    <t>426,334.69</t>
  </si>
  <si>
    <t>481,708.14</t>
  </si>
  <si>
    <t>598,800.69</t>
  </si>
  <si>
    <t>410,000</t>
  </si>
  <si>
    <t xml:space="preserve">     ภาษีสุรา</t>
  </si>
  <si>
    <t>1,603,721.41</t>
  </si>
  <si>
    <t>1,636,247.02</t>
  </si>
  <si>
    <t>1,789,220.88</t>
  </si>
  <si>
    <t>1,900,000</t>
  </si>
  <si>
    <t xml:space="preserve">     ภาษีสรรพสามิต</t>
  </si>
  <si>
    <t>2,881,919.99</t>
  </si>
  <si>
    <t>3,577,258.49</t>
  </si>
  <si>
    <t>2,433,695.00</t>
  </si>
  <si>
    <t>3,120,000</t>
  </si>
  <si>
    <t xml:space="preserve">     ค่าภาคหลวงแร่</t>
  </si>
  <si>
    <t>50,135.64</t>
  </si>
  <si>
    <t>27,552.81</t>
  </si>
  <si>
    <t>96,503.19</t>
  </si>
  <si>
    <t>50,000</t>
  </si>
  <si>
    <t xml:space="preserve">     ค่าภาคหลวงปิโตรเลียม</t>
  </si>
  <si>
    <t>117,225.79</t>
  </si>
  <si>
    <t>172,312.33</t>
  </si>
  <si>
    <t>107,501.36</t>
  </si>
  <si>
    <t xml:space="preserve">     ค่าธรรมเนียมจดทะเบียนสิทธิและนิติกรรมตามประมวลกฎหมายที่ดิน</t>
  </si>
  <si>
    <t>4,739,278.00</t>
  </si>
  <si>
    <t>6,794,865.00</t>
  </si>
  <si>
    <t>5,693,983.00</t>
  </si>
  <si>
    <t>5,500,000</t>
  </si>
  <si>
    <t>5,600,000</t>
  </si>
  <si>
    <t>รวมหมวดภาษีจัดสรร</t>
  </si>
  <si>
    <t>หมวดเงินอุดหนุนทั่วไป</t>
  </si>
  <si>
    <t xml:space="preserve">     เงินอุดหนุนทั่วไป สำหรับดำเนินการตามอำนาจหน้าที่และภารกิจถ่ายโอนเลือกทำ</t>
  </si>
  <si>
    <t>16,784,859.00</t>
  </si>
  <si>
    <t>19,601,123.00</t>
  </si>
  <si>
    <t>21,416,596.00</t>
  </si>
  <si>
    <t>22,500,000</t>
  </si>
  <si>
    <t>24,200,000</t>
  </si>
  <si>
    <t xml:space="preserve">     เงินอุดหนุนทั่วไประบุวัตถุประสงค์ เพื่อพัฒนาประเทศ</t>
  </si>
  <si>
    <t xml:space="preserve">     เงินอุดหนุนทั่วไประบุวัตถุประสงค์</t>
  </si>
  <si>
    <t>รวมหมวดเงินอุดหนุนทั่วไป</t>
  </si>
  <si>
    <t>รวมทุกหมวด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</si>
</sst>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#,##0.00;\-#,##0.00"/>
    <numFmt numFmtId="196" formatCode="[$-1010409]#,##0.0;\-#,##0.0"/>
    <numFmt numFmtId="197" formatCode="[$-1010409]#,##0;\-#,##0"/>
    <numFmt numFmtId="198" formatCode="_(* #,##0.0_);_(* \(#,##0.0\);_(* &quot;-&quot;??_);_(@_)"/>
    <numFmt numFmtId="199" formatCode="_(* #,##0_);_(* \(#,##0\);_(* &quot;-&quot;??_);_(@_)"/>
    <numFmt numFmtId="200" formatCode="0.000"/>
    <numFmt numFmtId="201" formatCode="_(* #,##0.000_);_(* \(#,##0.000\);_(* &quot;-&quot;??_);_(@_)"/>
    <numFmt numFmtId="202" formatCode="_(* #,##0.0000_);_(* \(#,##0.0000\);_(* &quot;-&quot;??_);_(@_)"/>
    <numFmt numFmtId="203" formatCode="_-* #,##0.0_-;\-* #,##0.0_-;_-* &quot;-&quot;??_-;_-@_-"/>
    <numFmt numFmtId="204" formatCode="_-* #,##0_-;\-* #,##0_-;_-* &quot;-&quot;??_-;_-@_-"/>
  </numFmts>
  <fonts count="38">
    <font>
      <sz val="10"/>
      <name val="Arial"/>
      <family val="0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>
        <color indexed="63"/>
      </top>
      <bottom style="medium">
        <color indexed="55"/>
      </bottom>
    </border>
    <border>
      <left/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medium">
        <color indexed="55"/>
      </left>
      <right/>
      <top style="medium">
        <color indexed="55"/>
      </top>
      <bottom style="thin"/>
    </border>
    <border>
      <left/>
      <right style="medium">
        <color indexed="55"/>
      </right>
      <top style="medium">
        <color indexed="55"/>
      </top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95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94" fontId="1" fillId="33" borderId="10" xfId="36" applyFont="1" applyFill="1" applyBorder="1" applyAlignment="1">
      <alignment horizontal="right" vertical="center" wrapText="1"/>
    </xf>
    <xf numFmtId="43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95" fontId="3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197" fontId="3" fillId="0" borderId="11" xfId="0" applyNumberFormat="1" applyFont="1" applyFill="1" applyBorder="1" applyAlignment="1">
      <alignment horizontal="right" vertical="center" wrapText="1"/>
    </xf>
    <xf numFmtId="197" fontId="3" fillId="0" borderId="17" xfId="0" applyNumberFormat="1" applyFont="1" applyFill="1" applyBorder="1" applyAlignment="1">
      <alignment horizontal="right" vertical="center" wrapText="1"/>
    </xf>
    <xf numFmtId="197" fontId="3" fillId="0" borderId="14" xfId="0" applyNumberFormat="1" applyFont="1" applyFill="1" applyBorder="1" applyAlignment="1">
      <alignment horizontal="right" vertical="center" wrapText="1"/>
    </xf>
    <xf numFmtId="199" fontId="1" fillId="33" borderId="10" xfId="36" applyNumberFormat="1" applyFont="1" applyFill="1" applyBorder="1" applyAlignment="1">
      <alignment horizontal="right" vertical="center" wrapText="1"/>
    </xf>
    <xf numFmtId="199" fontId="1" fillId="33" borderId="10" xfId="36" applyNumberFormat="1" applyFont="1" applyFill="1" applyBorder="1" applyAlignment="1">
      <alignment horizontal="right" vertical="center" wrapText="1"/>
    </xf>
    <xf numFmtId="199" fontId="1" fillId="33" borderId="16" xfId="36" applyNumberFormat="1" applyFont="1" applyFill="1" applyBorder="1" applyAlignment="1">
      <alignment horizontal="right" vertical="center" wrapText="1"/>
    </xf>
    <xf numFmtId="194" fontId="1" fillId="33" borderId="10" xfId="36" applyNumberFormat="1" applyFont="1" applyFill="1" applyBorder="1" applyAlignment="1">
      <alignment horizontal="right" vertical="center" wrapText="1"/>
    </xf>
    <xf numFmtId="204" fontId="1" fillId="0" borderId="10" xfId="0" applyNumberFormat="1" applyFont="1" applyFill="1" applyBorder="1" applyAlignment="1">
      <alignment horizontal="right" vertical="center" wrapText="1"/>
    </xf>
    <xf numFmtId="199" fontId="1" fillId="33" borderId="16" xfId="36" applyNumberFormat="1" applyFont="1" applyFill="1" applyBorder="1" applyAlignment="1">
      <alignment horizontal="right" vertical="center" wrapText="1"/>
    </xf>
    <xf numFmtId="199" fontId="1" fillId="0" borderId="10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4"/>
  <sheetViews>
    <sheetView showGridLines="0" tabSelected="1" zoomScale="115" zoomScaleNormal="115" zoomScalePageLayoutView="0" workbookViewId="0" topLeftCell="A1">
      <selection activeCell="C78" sqref="C78"/>
    </sheetView>
  </sheetViews>
  <sheetFormatPr defaultColWidth="9.140625" defaultRowHeight="12.75"/>
  <cols>
    <col min="1" max="1" width="30.57421875" style="1" customWidth="1"/>
    <col min="2" max="2" width="21.421875" style="1" customWidth="1"/>
    <col min="3" max="3" width="15.57421875" style="1" customWidth="1"/>
    <col min="4" max="4" width="15.7109375" style="1" bestFit="1" customWidth="1"/>
    <col min="5" max="5" width="16.421875" style="1" customWidth="1"/>
    <col min="6" max="6" width="12.7109375" style="1" customWidth="1"/>
    <col min="7" max="7" width="5.8515625" style="1" customWidth="1"/>
    <col min="8" max="8" width="2.421875" style="1" customWidth="1"/>
    <col min="9" max="9" width="3.140625" style="1" customWidth="1"/>
    <col min="10" max="10" width="12.7109375" style="1" customWidth="1"/>
    <col min="11" max="11" width="3.140625" style="1" customWidth="1"/>
    <col min="12" max="12" width="14.140625" style="1" customWidth="1"/>
    <col min="13" max="16384" width="9.140625" style="1" customWidth="1"/>
  </cols>
  <sheetData>
    <row r="1" spans="1:12" ht="16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6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6.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6.5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21">
      <c r="A5" s="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0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3"/>
    </row>
    <row r="7" spans="1:12" s="71" customFormat="1" ht="18" customHeight="1">
      <c r="A7" s="69"/>
      <c r="B7" s="69"/>
      <c r="C7" s="70" t="s">
        <v>4</v>
      </c>
      <c r="D7" s="70"/>
      <c r="E7" s="70"/>
      <c r="F7" s="70" t="s">
        <v>5</v>
      </c>
      <c r="G7" s="70"/>
      <c r="H7" s="70"/>
      <c r="I7" s="70"/>
      <c r="J7" s="70"/>
      <c r="K7" s="70"/>
      <c r="L7" s="3"/>
    </row>
    <row r="8" spans="1:12" s="71" customFormat="1" ht="21">
      <c r="A8" s="72"/>
      <c r="B8" s="72"/>
      <c r="C8" s="73" t="s">
        <v>6</v>
      </c>
      <c r="D8" s="73" t="s">
        <v>7</v>
      </c>
      <c r="E8" s="73" t="s">
        <v>8</v>
      </c>
      <c r="F8" s="73" t="s">
        <v>9</v>
      </c>
      <c r="G8" s="70" t="s">
        <v>10</v>
      </c>
      <c r="H8" s="70"/>
      <c r="I8" s="70"/>
      <c r="J8" s="70" t="s">
        <v>11</v>
      </c>
      <c r="K8" s="70"/>
      <c r="L8" s="3"/>
    </row>
    <row r="9" spans="1:12" ht="21">
      <c r="A9" s="40" t="s">
        <v>12</v>
      </c>
      <c r="B9" s="40"/>
      <c r="C9" s="5"/>
      <c r="D9" s="5"/>
      <c r="E9" s="5"/>
      <c r="F9" s="6"/>
      <c r="G9" s="41"/>
      <c r="H9" s="41"/>
      <c r="I9" s="7"/>
      <c r="J9" s="42"/>
      <c r="K9" s="42"/>
      <c r="L9" s="3"/>
    </row>
    <row r="10" spans="1:12" ht="21">
      <c r="A10" s="43" t="s">
        <v>13</v>
      </c>
      <c r="B10" s="43"/>
      <c r="C10" s="8" t="s">
        <v>14</v>
      </c>
      <c r="D10" s="8" t="s">
        <v>15</v>
      </c>
      <c r="E10" s="8" t="s">
        <v>16</v>
      </c>
      <c r="F10" s="9" t="s">
        <v>17</v>
      </c>
      <c r="G10" s="59">
        <v>10</v>
      </c>
      <c r="H10" s="59"/>
      <c r="I10" s="10" t="str">
        <f>"%"</f>
        <v>%</v>
      </c>
      <c r="J10" s="45" t="s">
        <v>18</v>
      </c>
      <c r="K10" s="45"/>
      <c r="L10" s="3"/>
    </row>
    <row r="11" spans="1:12" ht="21">
      <c r="A11" s="43" t="s">
        <v>19</v>
      </c>
      <c r="B11" s="43"/>
      <c r="C11" s="8" t="s">
        <v>20</v>
      </c>
      <c r="D11" s="8" t="s">
        <v>21</v>
      </c>
      <c r="E11" s="8" t="s">
        <v>22</v>
      </c>
      <c r="F11" s="9" t="s">
        <v>23</v>
      </c>
      <c r="G11" s="59">
        <v>0</v>
      </c>
      <c r="H11" s="59"/>
      <c r="I11" s="11" t="str">
        <f>"%"</f>
        <v>%</v>
      </c>
      <c r="J11" s="45" t="s">
        <v>23</v>
      </c>
      <c r="K11" s="45"/>
      <c r="L11" s="3"/>
    </row>
    <row r="12" spans="1:12" ht="21">
      <c r="A12" s="43" t="s">
        <v>24</v>
      </c>
      <c r="B12" s="43"/>
      <c r="C12" s="8" t="s">
        <v>25</v>
      </c>
      <c r="D12" s="8" t="s">
        <v>26</v>
      </c>
      <c r="E12" s="8" t="s">
        <v>27</v>
      </c>
      <c r="F12" s="9" t="s">
        <v>28</v>
      </c>
      <c r="G12" s="44">
        <v>4.477611940298507</v>
      </c>
      <c r="H12" s="44"/>
      <c r="I12" s="11" t="str">
        <f>"%"</f>
        <v>%</v>
      </c>
      <c r="J12" s="45" t="s">
        <v>29</v>
      </c>
      <c r="K12" s="45"/>
      <c r="L12" s="3"/>
    </row>
    <row r="13" spans="1:12" ht="21">
      <c r="A13" s="46" t="s">
        <v>30</v>
      </c>
      <c r="B13" s="46"/>
      <c r="C13" s="33">
        <f>C10+C11+C12</f>
        <v>5043144.9</v>
      </c>
      <c r="D13" s="33">
        <f>D10+D11+D12</f>
        <v>5428138.25</v>
      </c>
      <c r="E13" s="33">
        <f>E10+E11+E12</f>
        <v>5887272.75</v>
      </c>
      <c r="F13" s="62">
        <f>F10+F11+F12</f>
        <v>5185000</v>
      </c>
      <c r="G13" s="47"/>
      <c r="H13" s="47"/>
      <c r="I13" s="13"/>
      <c r="J13" s="63">
        <f>J10+J11+J12</f>
        <v>5630000</v>
      </c>
      <c r="K13" s="63"/>
      <c r="L13" s="3"/>
    </row>
    <row r="14" spans="1:12" ht="21">
      <c r="A14" s="40" t="s">
        <v>31</v>
      </c>
      <c r="B14" s="40"/>
      <c r="C14" s="5"/>
      <c r="D14" s="5"/>
      <c r="E14" s="5"/>
      <c r="F14" s="6"/>
      <c r="G14" s="41"/>
      <c r="H14" s="41"/>
      <c r="I14" s="7"/>
      <c r="J14" s="42"/>
      <c r="K14" s="42"/>
      <c r="L14" s="3"/>
    </row>
    <row r="15" spans="1:12" ht="21">
      <c r="A15" s="43" t="s">
        <v>32</v>
      </c>
      <c r="B15" s="43"/>
      <c r="C15" s="8" t="s">
        <v>33</v>
      </c>
      <c r="D15" s="8" t="s">
        <v>34</v>
      </c>
      <c r="E15" s="8" t="s">
        <v>35</v>
      </c>
      <c r="F15" s="9" t="s">
        <v>36</v>
      </c>
      <c r="G15" s="44">
        <v>14.285714285714285</v>
      </c>
      <c r="H15" s="44"/>
      <c r="I15" s="11" t="str">
        <f aca="true" t="shared" si="0" ref="I15:I35">"%"</f>
        <v>%</v>
      </c>
      <c r="J15" s="45" t="s">
        <v>37</v>
      </c>
      <c r="K15" s="45"/>
      <c r="L15" s="3"/>
    </row>
    <row r="16" spans="1:12" ht="21">
      <c r="A16" s="43" t="s">
        <v>38</v>
      </c>
      <c r="B16" s="43"/>
      <c r="C16" s="8">
        <v>0</v>
      </c>
      <c r="D16" s="8">
        <v>0</v>
      </c>
      <c r="E16" s="8">
        <v>0</v>
      </c>
      <c r="F16" s="9" t="s">
        <v>40</v>
      </c>
      <c r="G16" s="59">
        <v>100</v>
      </c>
      <c r="H16" s="59"/>
      <c r="I16" s="11" t="str">
        <f t="shared" si="0"/>
        <v>%</v>
      </c>
      <c r="J16" s="45" t="s">
        <v>41</v>
      </c>
      <c r="K16" s="45"/>
      <c r="L16" s="3"/>
    </row>
    <row r="17" spans="1:12" ht="21">
      <c r="A17" s="43" t="s">
        <v>42</v>
      </c>
      <c r="B17" s="43"/>
      <c r="C17" s="8" t="s">
        <v>43</v>
      </c>
      <c r="D17" s="8" t="s">
        <v>44</v>
      </c>
      <c r="E17" s="8" t="s">
        <v>45</v>
      </c>
      <c r="F17" s="9" t="s">
        <v>46</v>
      </c>
      <c r="G17" s="59">
        <v>4</v>
      </c>
      <c r="H17" s="59"/>
      <c r="I17" s="11" t="str">
        <f t="shared" si="0"/>
        <v>%</v>
      </c>
      <c r="J17" s="45" t="s">
        <v>47</v>
      </c>
      <c r="K17" s="45"/>
      <c r="L17" s="3"/>
    </row>
    <row r="18" spans="1:12" ht="21">
      <c r="A18" s="43" t="s">
        <v>48</v>
      </c>
      <c r="B18" s="43"/>
      <c r="C18" s="8" t="s">
        <v>49</v>
      </c>
      <c r="D18" s="8" t="s">
        <v>50</v>
      </c>
      <c r="E18" s="8" t="s">
        <v>51</v>
      </c>
      <c r="F18" s="9" t="s">
        <v>52</v>
      </c>
      <c r="G18" s="59">
        <v>0</v>
      </c>
      <c r="H18" s="59"/>
      <c r="I18" s="11" t="str">
        <f t="shared" si="0"/>
        <v>%</v>
      </c>
      <c r="J18" s="45" t="s">
        <v>52</v>
      </c>
      <c r="K18" s="45"/>
      <c r="L18" s="3"/>
    </row>
    <row r="19" spans="1:12" ht="21">
      <c r="A19" s="43" t="s">
        <v>53</v>
      </c>
      <c r="B19" s="43"/>
      <c r="C19" s="8" t="s">
        <v>54</v>
      </c>
      <c r="D19" s="8" t="s">
        <v>55</v>
      </c>
      <c r="E19" s="8" t="s">
        <v>56</v>
      </c>
      <c r="F19" s="9" t="s">
        <v>57</v>
      </c>
      <c r="G19" s="59">
        <v>0</v>
      </c>
      <c r="H19" s="59"/>
      <c r="I19" s="11" t="str">
        <f t="shared" si="0"/>
        <v>%</v>
      </c>
      <c r="J19" s="45" t="s">
        <v>57</v>
      </c>
      <c r="K19" s="45"/>
      <c r="L19" s="3"/>
    </row>
    <row r="20" spans="1:12" ht="21">
      <c r="A20" s="43" t="s">
        <v>58</v>
      </c>
      <c r="B20" s="43"/>
      <c r="C20" s="8" t="s">
        <v>59</v>
      </c>
      <c r="D20" s="8" t="s">
        <v>60</v>
      </c>
      <c r="E20" s="8" t="s">
        <v>61</v>
      </c>
      <c r="F20" s="9" t="s">
        <v>46</v>
      </c>
      <c r="G20" s="59">
        <v>18</v>
      </c>
      <c r="H20" s="59"/>
      <c r="I20" s="11" t="str">
        <f t="shared" si="0"/>
        <v>%</v>
      </c>
      <c r="J20" s="45" t="s">
        <v>62</v>
      </c>
      <c r="K20" s="45"/>
      <c r="L20" s="3"/>
    </row>
    <row r="21" spans="1:12" ht="21">
      <c r="A21" s="43" t="s">
        <v>63</v>
      </c>
      <c r="B21" s="43"/>
      <c r="C21" s="8" t="s">
        <v>64</v>
      </c>
      <c r="D21" s="8" t="s">
        <v>65</v>
      </c>
      <c r="E21" s="8" t="s">
        <v>66</v>
      </c>
      <c r="F21" s="9" t="s">
        <v>67</v>
      </c>
      <c r="G21" s="59">
        <v>-50</v>
      </c>
      <c r="H21" s="59"/>
      <c r="I21" s="11" t="str">
        <f t="shared" si="0"/>
        <v>%</v>
      </c>
      <c r="J21" s="45" t="s">
        <v>68</v>
      </c>
      <c r="K21" s="45"/>
      <c r="L21" s="3"/>
    </row>
    <row r="22" spans="1:12" ht="21">
      <c r="A22" s="43" t="s">
        <v>69</v>
      </c>
      <c r="B22" s="43"/>
      <c r="C22" s="8" t="s">
        <v>70</v>
      </c>
      <c r="D22" s="8" t="s">
        <v>71</v>
      </c>
      <c r="E22" s="8" t="s">
        <v>72</v>
      </c>
      <c r="F22" s="9" t="s">
        <v>73</v>
      </c>
      <c r="G22" s="59">
        <v>0</v>
      </c>
      <c r="H22" s="59"/>
      <c r="I22" s="11" t="str">
        <f t="shared" si="0"/>
        <v>%</v>
      </c>
      <c r="J22" s="45" t="s">
        <v>73</v>
      </c>
      <c r="K22" s="45"/>
      <c r="L22" s="3"/>
    </row>
    <row r="23" spans="1:12" ht="21">
      <c r="A23" s="43" t="s">
        <v>74</v>
      </c>
      <c r="B23" s="43"/>
      <c r="C23" s="8" t="s">
        <v>75</v>
      </c>
      <c r="D23" s="8" t="s">
        <v>76</v>
      </c>
      <c r="E23" s="8" t="s">
        <v>77</v>
      </c>
      <c r="F23" s="9" t="s">
        <v>78</v>
      </c>
      <c r="G23" s="59">
        <v>0</v>
      </c>
      <c r="H23" s="59"/>
      <c r="I23" s="11" t="str">
        <f t="shared" si="0"/>
        <v>%</v>
      </c>
      <c r="J23" s="45" t="s">
        <v>78</v>
      </c>
      <c r="K23" s="45"/>
      <c r="L23" s="3"/>
    </row>
    <row r="24" spans="1:12" ht="21.75" thickBot="1">
      <c r="A24" s="43" t="s">
        <v>79</v>
      </c>
      <c r="B24" s="43"/>
      <c r="C24" s="8" t="s">
        <v>80</v>
      </c>
      <c r="D24" s="8" t="s">
        <v>81</v>
      </c>
      <c r="E24" s="8" t="s">
        <v>82</v>
      </c>
      <c r="F24" s="9" t="s">
        <v>83</v>
      </c>
      <c r="G24" s="59">
        <v>0</v>
      </c>
      <c r="H24" s="59"/>
      <c r="I24" s="11" t="str">
        <f t="shared" si="0"/>
        <v>%</v>
      </c>
      <c r="J24" s="45" t="s">
        <v>83</v>
      </c>
      <c r="K24" s="45"/>
      <c r="L24" s="3"/>
    </row>
    <row r="25" spans="1:12" ht="21">
      <c r="A25" s="48" t="s">
        <v>84</v>
      </c>
      <c r="B25" s="48"/>
      <c r="C25" s="23" t="s">
        <v>85</v>
      </c>
      <c r="D25" s="23" t="s">
        <v>86</v>
      </c>
      <c r="E25" s="23" t="s">
        <v>87</v>
      </c>
      <c r="F25" s="24" t="s">
        <v>68</v>
      </c>
      <c r="G25" s="60">
        <v>0</v>
      </c>
      <c r="H25" s="60"/>
      <c r="I25" s="25" t="str">
        <f t="shared" si="0"/>
        <v>%</v>
      </c>
      <c r="J25" s="49" t="s">
        <v>68</v>
      </c>
      <c r="K25" s="49"/>
      <c r="L25" s="3"/>
    </row>
    <row r="26" spans="1:12" s="22" customFormat="1" ht="21">
      <c r="A26" s="18"/>
      <c r="B26" s="18"/>
      <c r="C26" s="19"/>
      <c r="D26" s="35">
        <v>14</v>
      </c>
      <c r="E26" s="19"/>
      <c r="F26" s="19"/>
      <c r="G26" s="20"/>
      <c r="H26" s="20"/>
      <c r="I26" s="21"/>
      <c r="J26" s="19"/>
      <c r="K26" s="19"/>
      <c r="L26" s="3"/>
    </row>
    <row r="27" spans="1:12" s="22" customFormat="1" ht="21">
      <c r="A27" s="18"/>
      <c r="B27" s="18"/>
      <c r="C27" s="19"/>
      <c r="D27" s="19"/>
      <c r="E27" s="19"/>
      <c r="F27" s="19"/>
      <c r="G27" s="20"/>
      <c r="H27" s="20"/>
      <c r="I27" s="21"/>
      <c r="J27" s="19"/>
      <c r="K27" s="19"/>
      <c r="L27" s="3"/>
    </row>
    <row r="28" spans="1:12" s="22" customFormat="1" ht="21.75" thickBot="1">
      <c r="A28" s="18"/>
      <c r="B28" s="18"/>
      <c r="C28" s="19"/>
      <c r="D28" s="19"/>
      <c r="E28" s="19"/>
      <c r="F28" s="19"/>
      <c r="G28" s="20"/>
      <c r="H28" s="20"/>
      <c r="I28" s="21"/>
      <c r="J28" s="19"/>
      <c r="K28" s="19"/>
      <c r="L28" s="3"/>
    </row>
    <row r="29" spans="1:12" s="74" customFormat="1" ht="21.75" thickBot="1">
      <c r="A29" s="69"/>
      <c r="B29" s="69"/>
      <c r="C29" s="70" t="s">
        <v>4</v>
      </c>
      <c r="D29" s="70"/>
      <c r="E29" s="70"/>
      <c r="F29" s="70" t="s">
        <v>5</v>
      </c>
      <c r="G29" s="70"/>
      <c r="H29" s="70"/>
      <c r="I29" s="70"/>
      <c r="J29" s="70"/>
      <c r="K29" s="70"/>
      <c r="L29" s="3"/>
    </row>
    <row r="30" spans="1:12" s="74" customFormat="1" ht="21.75" thickBot="1">
      <c r="A30" s="72"/>
      <c r="B30" s="72"/>
      <c r="C30" s="73" t="s">
        <v>6</v>
      </c>
      <c r="D30" s="73" t="s">
        <v>7</v>
      </c>
      <c r="E30" s="73" t="s">
        <v>8</v>
      </c>
      <c r="F30" s="73" t="s">
        <v>9</v>
      </c>
      <c r="G30" s="70" t="s">
        <v>10</v>
      </c>
      <c r="H30" s="70"/>
      <c r="I30" s="70"/>
      <c r="J30" s="70" t="s">
        <v>11</v>
      </c>
      <c r="K30" s="70"/>
      <c r="L30" s="3"/>
    </row>
    <row r="31" spans="1:12" ht="21.75" thickBot="1">
      <c r="A31" s="50" t="s">
        <v>88</v>
      </c>
      <c r="B31" s="50"/>
      <c r="C31" s="15" t="s">
        <v>89</v>
      </c>
      <c r="D31" s="15" t="s">
        <v>90</v>
      </c>
      <c r="E31" s="15" t="s">
        <v>91</v>
      </c>
      <c r="F31" s="16" t="s">
        <v>57</v>
      </c>
      <c r="G31" s="61">
        <v>0</v>
      </c>
      <c r="H31" s="61"/>
      <c r="I31" s="17" t="str">
        <f t="shared" si="0"/>
        <v>%</v>
      </c>
      <c r="J31" s="51" t="s">
        <v>57</v>
      </c>
      <c r="K31" s="51"/>
      <c r="L31" s="3"/>
    </row>
    <row r="32" spans="1:12" ht="21.75" thickBot="1">
      <c r="A32" s="43" t="s">
        <v>92</v>
      </c>
      <c r="B32" s="43"/>
      <c r="C32" s="8" t="s">
        <v>93</v>
      </c>
      <c r="D32" s="8" t="s">
        <v>94</v>
      </c>
      <c r="E32" s="8" t="s">
        <v>95</v>
      </c>
      <c r="F32" s="9" t="s">
        <v>96</v>
      </c>
      <c r="G32" s="44">
        <v>1.5625</v>
      </c>
      <c r="H32" s="44"/>
      <c r="I32" s="11" t="str">
        <f t="shared" si="0"/>
        <v>%</v>
      </c>
      <c r="J32" s="45" t="s">
        <v>97</v>
      </c>
      <c r="K32" s="45"/>
      <c r="L32" s="3"/>
    </row>
    <row r="33" spans="1:12" ht="21">
      <c r="A33" s="43" t="s">
        <v>98</v>
      </c>
      <c r="B33" s="43"/>
      <c r="C33" s="8" t="s">
        <v>99</v>
      </c>
      <c r="D33" s="8" t="s">
        <v>99</v>
      </c>
      <c r="E33" s="8" t="s">
        <v>99</v>
      </c>
      <c r="F33" s="9" t="s">
        <v>78</v>
      </c>
      <c r="G33" s="59">
        <v>0</v>
      </c>
      <c r="H33" s="59"/>
      <c r="I33" s="11" t="str">
        <f t="shared" si="0"/>
        <v>%</v>
      </c>
      <c r="J33" s="45" t="s">
        <v>78</v>
      </c>
      <c r="K33" s="45"/>
      <c r="L33" s="3"/>
    </row>
    <row r="34" spans="1:12" ht="21">
      <c r="A34" s="43" t="s">
        <v>100</v>
      </c>
      <c r="B34" s="43"/>
      <c r="C34" s="8" t="s">
        <v>101</v>
      </c>
      <c r="D34" s="8" t="s">
        <v>102</v>
      </c>
      <c r="E34" s="8" t="s">
        <v>99</v>
      </c>
      <c r="F34" s="9" t="s">
        <v>78</v>
      </c>
      <c r="G34" s="59">
        <v>0</v>
      </c>
      <c r="H34" s="59"/>
      <c r="I34" s="11" t="str">
        <f t="shared" si="0"/>
        <v>%</v>
      </c>
      <c r="J34" s="45" t="s">
        <v>78</v>
      </c>
      <c r="K34" s="45"/>
      <c r="L34" s="3"/>
    </row>
    <row r="35" spans="1:12" ht="21">
      <c r="A35" s="43" t="s">
        <v>103</v>
      </c>
      <c r="B35" s="43"/>
      <c r="C35" s="8" t="s">
        <v>104</v>
      </c>
      <c r="D35" s="8" t="s">
        <v>105</v>
      </c>
      <c r="E35" s="8" t="s">
        <v>106</v>
      </c>
      <c r="F35" s="9" t="s">
        <v>68</v>
      </c>
      <c r="G35" s="59">
        <v>0</v>
      </c>
      <c r="H35" s="59"/>
      <c r="I35" s="11" t="str">
        <f t="shared" si="0"/>
        <v>%</v>
      </c>
      <c r="J35" s="45" t="s">
        <v>68</v>
      </c>
      <c r="K35" s="45"/>
      <c r="L35" s="3"/>
    </row>
    <row r="36" spans="1:12" ht="21.75" thickBot="1">
      <c r="A36" s="46" t="s">
        <v>107</v>
      </c>
      <c r="B36" s="46"/>
      <c r="C36" s="33">
        <f>C15+C16+C17+C18+C19+C20+C21+C22+C23+C24+C25+C31+C32+C33+C34+C35</f>
        <v>1359176.9</v>
      </c>
      <c r="D36" s="33">
        <f>D15+D16+D17+D18+D19+D20+D21+D22+D23+D24+D25+D31+D32+D33+D34+D35</f>
        <v>1557390.25</v>
      </c>
      <c r="E36" s="62">
        <f>E15+E16+E17+E18+E19+E20+E21+E22+E23+E24+E25+E31+E32+E33+E34+E35</f>
        <v>1399810</v>
      </c>
      <c r="F36" s="62">
        <f>F15+F16+F17+F18+F19+F20+F21+F22+F23+F24+F25+F31+F32+F33+F34+F35</f>
        <v>1283000</v>
      </c>
      <c r="G36" s="47"/>
      <c r="H36" s="47"/>
      <c r="I36" s="13"/>
      <c r="J36" s="63">
        <f>J15+J16+J17+J18+J19+J20+J21+J22+J23+J24+J25+J31+J32+J33+J34+J35</f>
        <v>1291100</v>
      </c>
      <c r="K36" s="63"/>
      <c r="L36" s="3"/>
    </row>
    <row r="37" spans="1:12" ht="21.75" thickBot="1">
      <c r="A37" s="40" t="s">
        <v>108</v>
      </c>
      <c r="B37" s="40"/>
      <c r="C37" s="5"/>
      <c r="D37" s="5"/>
      <c r="E37" s="5"/>
      <c r="F37" s="6"/>
      <c r="G37" s="41"/>
      <c r="H37" s="41"/>
      <c r="I37" s="7"/>
      <c r="J37" s="42"/>
      <c r="K37" s="42"/>
      <c r="L37" s="3"/>
    </row>
    <row r="38" spans="1:12" ht="21">
      <c r="A38" s="43" t="s">
        <v>109</v>
      </c>
      <c r="B38" s="43"/>
      <c r="C38" s="8" t="s">
        <v>110</v>
      </c>
      <c r="D38" s="8" t="s">
        <v>111</v>
      </c>
      <c r="E38" s="8" t="s">
        <v>112</v>
      </c>
      <c r="F38" s="9" t="s">
        <v>113</v>
      </c>
      <c r="G38" s="44">
        <v>2.197802197802197</v>
      </c>
      <c r="H38" s="44"/>
      <c r="I38" s="11" t="str">
        <f>"%"</f>
        <v>%</v>
      </c>
      <c r="J38" s="45" t="s">
        <v>114</v>
      </c>
      <c r="K38" s="45"/>
      <c r="L38" s="3"/>
    </row>
    <row r="39" spans="1:12" ht="21">
      <c r="A39" s="43" t="s">
        <v>115</v>
      </c>
      <c r="B39" s="43"/>
      <c r="C39" s="8" t="s">
        <v>116</v>
      </c>
      <c r="D39" s="32">
        <v>425139.31</v>
      </c>
      <c r="E39" s="8" t="s">
        <v>117</v>
      </c>
      <c r="F39" s="9" t="s">
        <v>118</v>
      </c>
      <c r="G39" s="44">
        <v>15.714285714285714</v>
      </c>
      <c r="H39" s="44"/>
      <c r="I39" s="11" t="str">
        <f>"%"</f>
        <v>%</v>
      </c>
      <c r="J39" s="45" t="s">
        <v>119</v>
      </c>
      <c r="K39" s="45"/>
      <c r="L39" s="3"/>
    </row>
    <row r="40" spans="1:12" ht="21">
      <c r="A40" s="43" t="s">
        <v>120</v>
      </c>
      <c r="B40" s="43"/>
      <c r="C40" s="8" t="s">
        <v>39</v>
      </c>
      <c r="D40" s="8" t="s">
        <v>87</v>
      </c>
      <c r="E40" s="8" t="s">
        <v>87</v>
      </c>
      <c r="F40" s="9" t="s">
        <v>121</v>
      </c>
      <c r="G40" s="59">
        <v>0</v>
      </c>
      <c r="H40" s="59"/>
      <c r="I40" s="11" t="str">
        <f>"%"</f>
        <v>%</v>
      </c>
      <c r="J40" s="45" t="s">
        <v>121</v>
      </c>
      <c r="K40" s="45"/>
      <c r="L40" s="3"/>
    </row>
    <row r="41" spans="1:12" ht="21">
      <c r="A41" s="46" t="s">
        <v>122</v>
      </c>
      <c r="B41" s="46"/>
      <c r="C41" s="33">
        <f>C38+C39+C40</f>
        <v>1227348.19</v>
      </c>
      <c r="D41" s="33">
        <f>D38+D39+D40</f>
        <v>1323508.31</v>
      </c>
      <c r="E41" s="33">
        <f>E38+E39+E40</f>
        <v>1545561.78</v>
      </c>
      <c r="F41" s="62">
        <f>F38+F39+F40</f>
        <v>1261500</v>
      </c>
      <c r="G41" s="47"/>
      <c r="H41" s="47"/>
      <c r="I41" s="13"/>
      <c r="J41" s="63">
        <f>J38+J39+J40</f>
        <v>1336500</v>
      </c>
      <c r="K41" s="63"/>
      <c r="L41" s="3"/>
    </row>
    <row r="42" spans="1:12" ht="21">
      <c r="A42" s="40" t="s">
        <v>123</v>
      </c>
      <c r="B42" s="40"/>
      <c r="C42" s="5"/>
      <c r="D42" s="5"/>
      <c r="E42" s="5"/>
      <c r="F42" s="6"/>
      <c r="G42" s="41"/>
      <c r="H42" s="41"/>
      <c r="I42" s="7"/>
      <c r="J42" s="42"/>
      <c r="K42" s="42"/>
      <c r="L42" s="3"/>
    </row>
    <row r="43" spans="1:12" ht="21">
      <c r="A43" s="43" t="s">
        <v>124</v>
      </c>
      <c r="B43" s="43"/>
      <c r="C43" s="8" t="s">
        <v>125</v>
      </c>
      <c r="D43" s="8" t="s">
        <v>126</v>
      </c>
      <c r="E43" s="8" t="s">
        <v>127</v>
      </c>
      <c r="F43" s="9" t="s">
        <v>128</v>
      </c>
      <c r="G43" s="44">
        <v>-18.91891891891892</v>
      </c>
      <c r="H43" s="44"/>
      <c r="I43" s="11" t="str">
        <f>"%"</f>
        <v>%</v>
      </c>
      <c r="J43" s="45" t="s">
        <v>129</v>
      </c>
      <c r="K43" s="45"/>
      <c r="L43" s="3"/>
    </row>
    <row r="44" spans="1:12" ht="21">
      <c r="A44" s="46" t="s">
        <v>130</v>
      </c>
      <c r="B44" s="46"/>
      <c r="C44" s="12" t="str">
        <f>C43</f>
        <v>618,110.60</v>
      </c>
      <c r="D44" s="12" t="str">
        <f>D43</f>
        <v>970,956.12</v>
      </c>
      <c r="E44" s="12" t="str">
        <f>E43</f>
        <v>1,100,027.56</v>
      </c>
      <c r="F44" s="12" t="str">
        <f>F43</f>
        <v>1,110,000</v>
      </c>
      <c r="G44" s="47"/>
      <c r="H44" s="47"/>
      <c r="I44" s="13"/>
      <c r="J44" s="46" t="str">
        <f>J43</f>
        <v>900,000</v>
      </c>
      <c r="K44" s="46"/>
      <c r="L44" s="3"/>
    </row>
    <row r="45" spans="1:12" ht="21">
      <c r="A45" s="40" t="s">
        <v>131</v>
      </c>
      <c r="B45" s="40"/>
      <c r="C45" s="5"/>
      <c r="D45" s="5"/>
      <c r="E45" s="5"/>
      <c r="F45" s="6"/>
      <c r="G45" s="41"/>
      <c r="H45" s="41"/>
      <c r="I45" s="7"/>
      <c r="J45" s="42"/>
      <c r="K45" s="42"/>
      <c r="L45" s="3"/>
    </row>
    <row r="46" spans="1:12" ht="21">
      <c r="A46" s="43" t="s">
        <v>132</v>
      </c>
      <c r="B46" s="43"/>
      <c r="C46" s="8" t="s">
        <v>133</v>
      </c>
      <c r="D46" s="8" t="s">
        <v>134</v>
      </c>
      <c r="E46" s="8" t="s">
        <v>135</v>
      </c>
      <c r="F46" s="9" t="s">
        <v>136</v>
      </c>
      <c r="G46" s="59">
        <v>-10</v>
      </c>
      <c r="H46" s="59"/>
      <c r="I46" s="11" t="str">
        <f>"%"</f>
        <v>%</v>
      </c>
      <c r="J46" s="45" t="s">
        <v>23</v>
      </c>
      <c r="K46" s="45"/>
      <c r="L46" s="3"/>
    </row>
    <row r="47" spans="1:12" ht="21">
      <c r="A47" s="43" t="s">
        <v>137</v>
      </c>
      <c r="B47" s="43"/>
      <c r="C47" s="8" t="s">
        <v>138</v>
      </c>
      <c r="D47" s="8" t="s">
        <v>139</v>
      </c>
      <c r="E47" s="8" t="s">
        <v>140</v>
      </c>
      <c r="F47" s="9" t="s">
        <v>141</v>
      </c>
      <c r="G47" s="44">
        <v>-0.45045045045045</v>
      </c>
      <c r="H47" s="44"/>
      <c r="I47" s="11" t="str">
        <f>"%"</f>
        <v>%</v>
      </c>
      <c r="J47" s="45" t="s">
        <v>142</v>
      </c>
      <c r="K47" s="45"/>
      <c r="L47" s="3"/>
    </row>
    <row r="48" spans="1:12" ht="21">
      <c r="A48" s="43" t="s">
        <v>143</v>
      </c>
      <c r="B48" s="43"/>
      <c r="C48" s="8" t="s">
        <v>144</v>
      </c>
      <c r="D48" s="8" t="s">
        <v>145</v>
      </c>
      <c r="E48" s="8" t="s">
        <v>146</v>
      </c>
      <c r="F48" s="9" t="s">
        <v>147</v>
      </c>
      <c r="G48" s="59">
        <v>0</v>
      </c>
      <c r="H48" s="59"/>
      <c r="I48" s="11" t="str">
        <f>"%"</f>
        <v>%</v>
      </c>
      <c r="J48" s="45" t="s">
        <v>147</v>
      </c>
      <c r="K48" s="45"/>
      <c r="L48" s="3"/>
    </row>
    <row r="49" spans="1:12" ht="21.75" thickBot="1">
      <c r="A49" s="43" t="s">
        <v>148</v>
      </c>
      <c r="B49" s="43"/>
      <c r="C49" s="8" t="s">
        <v>149</v>
      </c>
      <c r="D49" s="8" t="s">
        <v>150</v>
      </c>
      <c r="E49" s="8" t="s">
        <v>151</v>
      </c>
      <c r="F49" s="9" t="s">
        <v>152</v>
      </c>
      <c r="G49" s="44">
        <v>5.849582172701949</v>
      </c>
      <c r="H49" s="44"/>
      <c r="I49" s="11" t="str">
        <f>"%"</f>
        <v>%</v>
      </c>
      <c r="J49" s="45" t="s">
        <v>153</v>
      </c>
      <c r="K49" s="45"/>
      <c r="L49" s="3"/>
    </row>
    <row r="50" spans="1:12" ht="21">
      <c r="A50" s="52" t="s">
        <v>154</v>
      </c>
      <c r="B50" s="52"/>
      <c r="C50" s="64">
        <f>C46+C47+C48+C49</f>
        <v>986159</v>
      </c>
      <c r="D50" s="64">
        <f>D46+D47+D48+D49</f>
        <v>1059096</v>
      </c>
      <c r="E50" s="64">
        <f>E46+E47+E48+E49</f>
        <v>1125856</v>
      </c>
      <c r="F50" s="64">
        <f>F46+F47+F48+F49</f>
        <v>940500</v>
      </c>
      <c r="G50" s="58"/>
      <c r="H50" s="58"/>
      <c r="I50" s="31"/>
      <c r="J50" s="67">
        <f>J46+J47+J48+J49</f>
        <v>962400</v>
      </c>
      <c r="K50" s="67"/>
      <c r="L50" s="3"/>
    </row>
    <row r="51" spans="1:12" s="22" customFormat="1" ht="21">
      <c r="A51" s="29"/>
      <c r="B51" s="29"/>
      <c r="C51" s="29"/>
      <c r="D51" s="36">
        <v>15</v>
      </c>
      <c r="E51" s="29"/>
      <c r="F51" s="29"/>
      <c r="G51" s="30"/>
      <c r="H51" s="30"/>
      <c r="I51" s="30"/>
      <c r="J51" s="29"/>
      <c r="K51" s="29"/>
      <c r="L51" s="3"/>
    </row>
    <row r="52" spans="1:12" s="22" customFormat="1" ht="21">
      <c r="A52" s="29"/>
      <c r="B52" s="29"/>
      <c r="C52" s="29"/>
      <c r="D52" s="29"/>
      <c r="E52" s="29"/>
      <c r="F52" s="29"/>
      <c r="G52" s="30"/>
      <c r="H52" s="30"/>
      <c r="I52" s="30"/>
      <c r="J52" s="29"/>
      <c r="K52" s="29"/>
      <c r="L52" s="3"/>
    </row>
    <row r="53" spans="1:12" s="22" customFormat="1" ht="21">
      <c r="A53" s="29"/>
      <c r="B53" s="29"/>
      <c r="C53" s="29"/>
      <c r="D53" s="29"/>
      <c r="E53" s="29"/>
      <c r="F53" s="29"/>
      <c r="G53" s="30"/>
      <c r="H53" s="30"/>
      <c r="I53" s="30"/>
      <c r="J53" s="29"/>
      <c r="K53" s="29"/>
      <c r="L53" s="3"/>
    </row>
    <row r="54" spans="1:12" s="22" customFormat="1" ht="21.75" thickBot="1">
      <c r="A54" s="29"/>
      <c r="B54" s="29"/>
      <c r="C54" s="29"/>
      <c r="D54" s="29"/>
      <c r="E54" s="29"/>
      <c r="F54" s="29"/>
      <c r="G54" s="30"/>
      <c r="H54" s="30"/>
      <c r="I54" s="30"/>
      <c r="J54" s="29"/>
      <c r="K54" s="29"/>
      <c r="L54" s="3"/>
    </row>
    <row r="55" spans="1:12" s="74" customFormat="1" ht="21.75" thickBot="1">
      <c r="A55" s="69"/>
      <c r="B55" s="69"/>
      <c r="C55" s="70" t="s">
        <v>4</v>
      </c>
      <c r="D55" s="70"/>
      <c r="E55" s="70"/>
      <c r="F55" s="70" t="s">
        <v>5</v>
      </c>
      <c r="G55" s="70"/>
      <c r="H55" s="70"/>
      <c r="I55" s="70"/>
      <c r="J55" s="70"/>
      <c r="K55" s="70"/>
      <c r="L55" s="3"/>
    </row>
    <row r="56" spans="1:12" s="74" customFormat="1" ht="21.75" thickBot="1">
      <c r="A56" s="72"/>
      <c r="B56" s="72"/>
      <c r="C56" s="73" t="s">
        <v>6</v>
      </c>
      <c r="D56" s="73" t="s">
        <v>7</v>
      </c>
      <c r="E56" s="73" t="s">
        <v>8</v>
      </c>
      <c r="F56" s="73" t="s">
        <v>9</v>
      </c>
      <c r="G56" s="70" t="s">
        <v>10</v>
      </c>
      <c r="H56" s="70"/>
      <c r="I56" s="70"/>
      <c r="J56" s="70" t="s">
        <v>11</v>
      </c>
      <c r="K56" s="70"/>
      <c r="L56" s="3"/>
    </row>
    <row r="57" spans="1:12" ht="21.75" thickBot="1">
      <c r="A57" s="53" t="s">
        <v>155</v>
      </c>
      <c r="B57" s="53"/>
      <c r="C57" s="26"/>
      <c r="D57" s="26"/>
      <c r="E57" s="26"/>
      <c r="F57" s="27"/>
      <c r="G57" s="54"/>
      <c r="H57" s="54"/>
      <c r="I57" s="28"/>
      <c r="J57" s="55"/>
      <c r="K57" s="55"/>
      <c r="L57" s="3"/>
    </row>
    <row r="58" spans="1:12" ht="21.75" thickBot="1">
      <c r="A58" s="43" t="s">
        <v>156</v>
      </c>
      <c r="B58" s="43"/>
      <c r="C58" s="8">
        <v>0</v>
      </c>
      <c r="D58" s="8">
        <v>0</v>
      </c>
      <c r="E58" s="8" t="s">
        <v>157</v>
      </c>
      <c r="F58" s="9" t="s">
        <v>83</v>
      </c>
      <c r="G58" s="59">
        <v>300</v>
      </c>
      <c r="H58" s="59"/>
      <c r="I58" s="11" t="str">
        <f aca="true" t="shared" si="1" ref="I58:I66">"%"</f>
        <v>%</v>
      </c>
      <c r="J58" s="45" t="s">
        <v>158</v>
      </c>
      <c r="K58" s="45"/>
      <c r="L58" s="3"/>
    </row>
    <row r="59" spans="1:12" ht="21">
      <c r="A59" s="43" t="s">
        <v>159</v>
      </c>
      <c r="B59" s="43"/>
      <c r="C59" s="8" t="s">
        <v>160</v>
      </c>
      <c r="D59" s="8" t="s">
        <v>161</v>
      </c>
      <c r="E59" s="8" t="s">
        <v>162</v>
      </c>
      <c r="F59" s="9" t="s">
        <v>163</v>
      </c>
      <c r="G59" s="44">
        <v>3.825136612021857</v>
      </c>
      <c r="H59" s="44"/>
      <c r="I59" s="11" t="str">
        <f t="shared" si="1"/>
        <v>%</v>
      </c>
      <c r="J59" s="45" t="s">
        <v>164</v>
      </c>
      <c r="K59" s="45"/>
      <c r="L59" s="3"/>
    </row>
    <row r="60" spans="1:12" ht="21">
      <c r="A60" s="43" t="s">
        <v>165</v>
      </c>
      <c r="B60" s="43"/>
      <c r="C60" s="8" t="s">
        <v>166</v>
      </c>
      <c r="D60" s="8" t="s">
        <v>167</v>
      </c>
      <c r="E60" s="8" t="s">
        <v>168</v>
      </c>
      <c r="F60" s="9" t="s">
        <v>169</v>
      </c>
      <c r="G60" s="44">
        <v>-4.166666666666666</v>
      </c>
      <c r="H60" s="44"/>
      <c r="I60" s="11" t="str">
        <f t="shared" si="1"/>
        <v>%</v>
      </c>
      <c r="J60" s="45" t="s">
        <v>170</v>
      </c>
      <c r="K60" s="45"/>
      <c r="L60" s="3"/>
    </row>
    <row r="61" spans="1:12" ht="21">
      <c r="A61" s="43" t="s">
        <v>171</v>
      </c>
      <c r="B61" s="43"/>
      <c r="C61" s="8" t="s">
        <v>172</v>
      </c>
      <c r="D61" s="8" t="s">
        <v>173</v>
      </c>
      <c r="E61" s="8" t="s">
        <v>174</v>
      </c>
      <c r="F61" s="9" t="s">
        <v>118</v>
      </c>
      <c r="G61" s="44">
        <v>17.142857142857142</v>
      </c>
      <c r="H61" s="44"/>
      <c r="I61" s="11" t="str">
        <f t="shared" si="1"/>
        <v>%</v>
      </c>
      <c r="J61" s="45" t="s">
        <v>175</v>
      </c>
      <c r="K61" s="45"/>
      <c r="L61" s="3"/>
    </row>
    <row r="62" spans="1:12" ht="21">
      <c r="A62" s="43" t="s">
        <v>176</v>
      </c>
      <c r="B62" s="43"/>
      <c r="C62" s="8" t="s">
        <v>177</v>
      </c>
      <c r="D62" s="8" t="s">
        <v>178</v>
      </c>
      <c r="E62" s="8" t="s">
        <v>179</v>
      </c>
      <c r="F62" s="9" t="s">
        <v>180</v>
      </c>
      <c r="G62" s="59">
        <v>0</v>
      </c>
      <c r="H62" s="59"/>
      <c r="I62" s="11" t="str">
        <f t="shared" si="1"/>
        <v>%</v>
      </c>
      <c r="J62" s="45" t="s">
        <v>180</v>
      </c>
      <c r="K62" s="45"/>
      <c r="L62" s="3"/>
    </row>
    <row r="63" spans="1:12" ht="21">
      <c r="A63" s="43" t="s">
        <v>181</v>
      </c>
      <c r="B63" s="43"/>
      <c r="C63" s="8" t="s">
        <v>182</v>
      </c>
      <c r="D63" s="8" t="s">
        <v>183</v>
      </c>
      <c r="E63" s="8" t="s">
        <v>184</v>
      </c>
      <c r="F63" s="9" t="s">
        <v>185</v>
      </c>
      <c r="G63" s="59">
        <v>0</v>
      </c>
      <c r="H63" s="59"/>
      <c r="I63" s="11" t="str">
        <f t="shared" si="1"/>
        <v>%</v>
      </c>
      <c r="J63" s="45" t="s">
        <v>185</v>
      </c>
      <c r="K63" s="45"/>
      <c r="L63" s="3"/>
    </row>
    <row r="64" spans="1:12" ht="21">
      <c r="A64" s="43" t="s">
        <v>186</v>
      </c>
      <c r="B64" s="43"/>
      <c r="C64" s="8" t="s">
        <v>187</v>
      </c>
      <c r="D64" s="8" t="s">
        <v>188</v>
      </c>
      <c r="E64" s="8" t="s">
        <v>189</v>
      </c>
      <c r="F64" s="9" t="s">
        <v>190</v>
      </c>
      <c r="G64" s="59">
        <v>0</v>
      </c>
      <c r="H64" s="59"/>
      <c r="I64" s="11" t="str">
        <f t="shared" si="1"/>
        <v>%</v>
      </c>
      <c r="J64" s="45" t="s">
        <v>190</v>
      </c>
      <c r="K64" s="45"/>
      <c r="L64" s="3"/>
    </row>
    <row r="65" spans="1:12" ht="21">
      <c r="A65" s="43" t="s">
        <v>191</v>
      </c>
      <c r="B65" s="43"/>
      <c r="C65" s="8" t="s">
        <v>192</v>
      </c>
      <c r="D65" s="8" t="s">
        <v>193</v>
      </c>
      <c r="E65" s="8" t="s">
        <v>194</v>
      </c>
      <c r="F65" s="9" t="s">
        <v>83</v>
      </c>
      <c r="G65" s="59">
        <v>0</v>
      </c>
      <c r="H65" s="59"/>
      <c r="I65" s="11" t="str">
        <f t="shared" si="1"/>
        <v>%</v>
      </c>
      <c r="J65" s="45" t="s">
        <v>83</v>
      </c>
      <c r="K65" s="45"/>
      <c r="L65" s="3"/>
    </row>
    <row r="66" spans="1:12" ht="21">
      <c r="A66" s="43" t="s">
        <v>195</v>
      </c>
      <c r="B66" s="43"/>
      <c r="C66" s="8" t="s">
        <v>196</v>
      </c>
      <c r="D66" s="8" t="s">
        <v>197</v>
      </c>
      <c r="E66" s="8" t="s">
        <v>198</v>
      </c>
      <c r="F66" s="9" t="s">
        <v>199</v>
      </c>
      <c r="G66" s="44">
        <v>1.818181818181818</v>
      </c>
      <c r="H66" s="44"/>
      <c r="I66" s="11" t="str">
        <f t="shared" si="1"/>
        <v>%</v>
      </c>
      <c r="J66" s="45" t="s">
        <v>200</v>
      </c>
      <c r="K66" s="45"/>
      <c r="L66" s="3"/>
    </row>
    <row r="67" spans="1:12" ht="27" customHeight="1">
      <c r="A67" s="46" t="s">
        <v>201</v>
      </c>
      <c r="B67" s="46"/>
      <c r="C67" s="65">
        <f>C58+C59+C60+C61+C62+C63+C64+C65+C66</f>
        <v>29527592.260000005</v>
      </c>
      <c r="D67" s="65">
        <f>D58+D59+D60+D61+D62+D63+D64+D65+D66</f>
        <v>35124588.92999999</v>
      </c>
      <c r="E67" s="65">
        <f>E58+E59+E60+E61+E62+E63+E64+E65+E66</f>
        <v>34668054.14</v>
      </c>
      <c r="F67" s="62">
        <f>F58+F59+F60+F61+F62+F63+F64+F65+F66</f>
        <v>34220000</v>
      </c>
      <c r="G67" s="47"/>
      <c r="H67" s="47"/>
      <c r="I67" s="13"/>
      <c r="J67" s="63">
        <f>J58+J59+J60+J61+J62+J63+J64+J65+J66</f>
        <v>35180000</v>
      </c>
      <c r="K67" s="63"/>
      <c r="L67" s="3"/>
    </row>
    <row r="68" spans="1:12" ht="21">
      <c r="A68" s="40" t="s">
        <v>202</v>
      </c>
      <c r="B68" s="40"/>
      <c r="C68" s="5"/>
      <c r="D68" s="5"/>
      <c r="E68" s="5"/>
      <c r="F68" s="6"/>
      <c r="G68" s="41"/>
      <c r="H68" s="41"/>
      <c r="I68" s="7"/>
      <c r="J68" s="42"/>
      <c r="K68" s="42"/>
      <c r="L68" s="3"/>
    </row>
    <row r="69" spans="1:12" ht="21">
      <c r="A69" s="43" t="s">
        <v>203</v>
      </c>
      <c r="B69" s="43"/>
      <c r="C69" s="8" t="s">
        <v>204</v>
      </c>
      <c r="D69" s="8" t="s">
        <v>205</v>
      </c>
      <c r="E69" s="8" t="s">
        <v>206</v>
      </c>
      <c r="F69" s="9" t="s">
        <v>207</v>
      </c>
      <c r="G69" s="44">
        <v>7.555555555555555</v>
      </c>
      <c r="H69" s="44"/>
      <c r="I69" s="11" t="str">
        <f>"%"</f>
        <v>%</v>
      </c>
      <c r="J69" s="45" t="s">
        <v>208</v>
      </c>
      <c r="K69" s="45"/>
      <c r="L69" s="3"/>
    </row>
    <row r="70" spans="1:12" ht="21">
      <c r="A70" s="43" t="s">
        <v>209</v>
      </c>
      <c r="B70" s="43"/>
      <c r="C70" s="8">
        <v>0</v>
      </c>
      <c r="D70" s="8">
        <v>0</v>
      </c>
      <c r="E70" s="8">
        <v>0</v>
      </c>
      <c r="F70" s="9" t="s">
        <v>40</v>
      </c>
      <c r="G70" s="59">
        <v>0</v>
      </c>
      <c r="H70" s="59"/>
      <c r="I70" s="11" t="str">
        <f>"%"</f>
        <v>%</v>
      </c>
      <c r="J70" s="45" t="s">
        <v>40</v>
      </c>
      <c r="K70" s="45"/>
      <c r="L70" s="3"/>
    </row>
    <row r="71" spans="1:12" ht="21">
      <c r="A71" s="43" t="s">
        <v>210</v>
      </c>
      <c r="B71" s="43"/>
      <c r="C71" s="8">
        <v>0</v>
      </c>
      <c r="D71" s="8">
        <v>0</v>
      </c>
      <c r="E71" s="8">
        <v>0</v>
      </c>
      <c r="F71" s="9" t="s">
        <v>40</v>
      </c>
      <c r="G71" s="59">
        <v>0</v>
      </c>
      <c r="H71" s="59"/>
      <c r="I71" s="11" t="str">
        <f>"%"</f>
        <v>%</v>
      </c>
      <c r="J71" s="45" t="s">
        <v>40</v>
      </c>
      <c r="K71" s="45"/>
      <c r="L71" s="3"/>
    </row>
    <row r="72" spans="1:12" ht="22.5" customHeight="1">
      <c r="A72" s="46" t="s">
        <v>211</v>
      </c>
      <c r="B72" s="46"/>
      <c r="C72" s="12" t="str">
        <f>C69</f>
        <v>16,784,859.00</v>
      </c>
      <c r="D72" s="12" t="str">
        <f>D69</f>
        <v>19,601,123.00</v>
      </c>
      <c r="E72" s="12" t="str">
        <f>E69</f>
        <v>21,416,596.00</v>
      </c>
      <c r="F72" s="12" t="str">
        <f>F69</f>
        <v>22,500,000</v>
      </c>
      <c r="G72" s="47"/>
      <c r="H72" s="47"/>
      <c r="I72" s="13"/>
      <c r="J72" s="46" t="str">
        <f>J69</f>
        <v>24,200,000</v>
      </c>
      <c r="K72" s="46"/>
      <c r="L72" s="3"/>
    </row>
    <row r="73" spans="1:12" ht="23.25" customHeight="1" thickBot="1">
      <c r="A73" s="56" t="s">
        <v>212</v>
      </c>
      <c r="B73" s="56"/>
      <c r="C73" s="34">
        <f>C13+C36+C41+C44+C50+C67+C72</f>
        <v>55546390.85000001</v>
      </c>
      <c r="D73" s="34">
        <f>D13+D36+D41+D44+D50+D67+D72</f>
        <v>65064800.85999999</v>
      </c>
      <c r="E73" s="34">
        <f>E13+E36+E41+E44+E50+E67+E72</f>
        <v>67143178.23</v>
      </c>
      <c r="F73" s="66">
        <f>F13+F36+F41+F44+F50+F67+F72</f>
        <v>66500000</v>
      </c>
      <c r="G73" s="57"/>
      <c r="H73" s="57"/>
      <c r="I73" s="14"/>
      <c r="J73" s="68">
        <f>J13+J36+J41+J44+J50+J67+J72</f>
        <v>69500000</v>
      </c>
      <c r="K73" s="56"/>
      <c r="L73" s="3"/>
    </row>
    <row r="74" ht="21">
      <c r="D74" s="37">
        <v>16</v>
      </c>
    </row>
  </sheetData>
  <sheetProtection/>
  <mergeCells count="187">
    <mergeCell ref="G30:I30"/>
    <mergeCell ref="J30:K30"/>
    <mergeCell ref="A55:B55"/>
    <mergeCell ref="C55:E55"/>
    <mergeCell ref="F55:K55"/>
    <mergeCell ref="A56:B56"/>
    <mergeCell ref="G56:I56"/>
    <mergeCell ref="J56:K56"/>
    <mergeCell ref="A50:B50"/>
    <mergeCell ref="G50:H50"/>
    <mergeCell ref="A72:B72"/>
    <mergeCell ref="G72:H72"/>
    <mergeCell ref="J72:K72"/>
    <mergeCell ref="A73:B73"/>
    <mergeCell ref="G73:H73"/>
    <mergeCell ref="J73:K73"/>
    <mergeCell ref="A70:B70"/>
    <mergeCell ref="G70:H70"/>
    <mergeCell ref="J70:K70"/>
    <mergeCell ref="A71:B71"/>
    <mergeCell ref="G71:H71"/>
    <mergeCell ref="J71:K71"/>
    <mergeCell ref="A68:B68"/>
    <mergeCell ref="G68:H68"/>
    <mergeCell ref="J68:K68"/>
    <mergeCell ref="A69:B69"/>
    <mergeCell ref="G69:H69"/>
    <mergeCell ref="J69:K69"/>
    <mergeCell ref="A66:B66"/>
    <mergeCell ref="G66:H66"/>
    <mergeCell ref="J66:K66"/>
    <mergeCell ref="A67:B67"/>
    <mergeCell ref="G67:H67"/>
    <mergeCell ref="J67:K67"/>
    <mergeCell ref="A64:B64"/>
    <mergeCell ref="G64:H64"/>
    <mergeCell ref="J64:K64"/>
    <mergeCell ref="A65:B65"/>
    <mergeCell ref="G65:H65"/>
    <mergeCell ref="J65:K65"/>
    <mergeCell ref="A62:B62"/>
    <mergeCell ref="G62:H62"/>
    <mergeCell ref="J62:K62"/>
    <mergeCell ref="A63:B63"/>
    <mergeCell ref="G63:H63"/>
    <mergeCell ref="J63:K63"/>
    <mergeCell ref="A60:B60"/>
    <mergeCell ref="G60:H60"/>
    <mergeCell ref="J60:K60"/>
    <mergeCell ref="A61:B61"/>
    <mergeCell ref="G61:H61"/>
    <mergeCell ref="J61:K61"/>
    <mergeCell ref="A58:B58"/>
    <mergeCell ref="G58:H58"/>
    <mergeCell ref="J58:K58"/>
    <mergeCell ref="A59:B59"/>
    <mergeCell ref="G59:H59"/>
    <mergeCell ref="J59:K59"/>
    <mergeCell ref="J50:K50"/>
    <mergeCell ref="A57:B57"/>
    <mergeCell ref="G57:H57"/>
    <mergeCell ref="J57:K57"/>
    <mergeCell ref="A48:B48"/>
    <mergeCell ref="G48:H48"/>
    <mergeCell ref="J48:K48"/>
    <mergeCell ref="A49:B49"/>
    <mergeCell ref="G49:H49"/>
    <mergeCell ref="J49:K49"/>
    <mergeCell ref="A46:B46"/>
    <mergeCell ref="G46:H46"/>
    <mergeCell ref="J46:K46"/>
    <mergeCell ref="A47:B47"/>
    <mergeCell ref="G47:H47"/>
    <mergeCell ref="J47:K47"/>
    <mergeCell ref="A44:B44"/>
    <mergeCell ref="G44:H44"/>
    <mergeCell ref="J44:K44"/>
    <mergeCell ref="A45:B45"/>
    <mergeCell ref="G45:H45"/>
    <mergeCell ref="J45:K45"/>
    <mergeCell ref="A42:B42"/>
    <mergeCell ref="G42:H42"/>
    <mergeCell ref="J42:K42"/>
    <mergeCell ref="A43:B43"/>
    <mergeCell ref="G43:H43"/>
    <mergeCell ref="J43:K43"/>
    <mergeCell ref="A40:B40"/>
    <mergeCell ref="G40:H40"/>
    <mergeCell ref="J40:K40"/>
    <mergeCell ref="A41:B41"/>
    <mergeCell ref="G41:H41"/>
    <mergeCell ref="J41:K41"/>
    <mergeCell ref="A38:B38"/>
    <mergeCell ref="G38:H38"/>
    <mergeCell ref="J38:K38"/>
    <mergeCell ref="A39:B39"/>
    <mergeCell ref="G39:H39"/>
    <mergeCell ref="J39:K39"/>
    <mergeCell ref="A36:B36"/>
    <mergeCell ref="G36:H36"/>
    <mergeCell ref="J36:K36"/>
    <mergeCell ref="A37:B37"/>
    <mergeCell ref="G37:H37"/>
    <mergeCell ref="J37:K37"/>
    <mergeCell ref="A34:B34"/>
    <mergeCell ref="G34:H34"/>
    <mergeCell ref="J34:K34"/>
    <mergeCell ref="A35:B35"/>
    <mergeCell ref="G35:H35"/>
    <mergeCell ref="J35:K35"/>
    <mergeCell ref="A32:B32"/>
    <mergeCell ref="G32:H32"/>
    <mergeCell ref="J32:K32"/>
    <mergeCell ref="A33:B33"/>
    <mergeCell ref="G33:H33"/>
    <mergeCell ref="J33:K33"/>
    <mergeCell ref="A25:B25"/>
    <mergeCell ref="G25:H25"/>
    <mergeCell ref="J25:K25"/>
    <mergeCell ref="A31:B31"/>
    <mergeCell ref="G31:H31"/>
    <mergeCell ref="J31:K31"/>
    <mergeCell ref="A29:B29"/>
    <mergeCell ref="C29:E29"/>
    <mergeCell ref="F29:K29"/>
    <mergeCell ref="A30:B30"/>
    <mergeCell ref="A23:B23"/>
    <mergeCell ref="G23:H23"/>
    <mergeCell ref="J23:K23"/>
    <mergeCell ref="A24:B24"/>
    <mergeCell ref="G24:H24"/>
    <mergeCell ref="J24:K24"/>
    <mergeCell ref="A21:B21"/>
    <mergeCell ref="G21:H21"/>
    <mergeCell ref="J21:K21"/>
    <mergeCell ref="A22:B22"/>
    <mergeCell ref="G22:H22"/>
    <mergeCell ref="J22:K22"/>
    <mergeCell ref="A19:B19"/>
    <mergeCell ref="G19:H19"/>
    <mergeCell ref="J19:K19"/>
    <mergeCell ref="A20:B20"/>
    <mergeCell ref="G20:H20"/>
    <mergeCell ref="J20:K20"/>
    <mergeCell ref="A17:B17"/>
    <mergeCell ref="G17:H17"/>
    <mergeCell ref="J17:K17"/>
    <mergeCell ref="A18:B18"/>
    <mergeCell ref="G18:H18"/>
    <mergeCell ref="J18:K18"/>
    <mergeCell ref="A15:B15"/>
    <mergeCell ref="G15:H15"/>
    <mergeCell ref="J15:K15"/>
    <mergeCell ref="A16:B16"/>
    <mergeCell ref="G16:H16"/>
    <mergeCell ref="J16:K16"/>
    <mergeCell ref="A13:B13"/>
    <mergeCell ref="G13:H13"/>
    <mergeCell ref="J13:K13"/>
    <mergeCell ref="A14:B14"/>
    <mergeCell ref="G14:H14"/>
    <mergeCell ref="J14:K14"/>
    <mergeCell ref="A11:B11"/>
    <mergeCell ref="G11:H11"/>
    <mergeCell ref="J11:K11"/>
    <mergeCell ref="A12:B12"/>
    <mergeCell ref="G12:H12"/>
    <mergeCell ref="J12:K12"/>
    <mergeCell ref="A9:B9"/>
    <mergeCell ref="G9:H9"/>
    <mergeCell ref="J9:K9"/>
    <mergeCell ref="A10:B10"/>
    <mergeCell ref="G10:H10"/>
    <mergeCell ref="J10:K10"/>
    <mergeCell ref="A7:B7"/>
    <mergeCell ref="C7:E7"/>
    <mergeCell ref="F7:K7"/>
    <mergeCell ref="A8:B8"/>
    <mergeCell ref="G8:I8"/>
    <mergeCell ref="J8:K8"/>
    <mergeCell ref="A1:L1"/>
    <mergeCell ref="A2:L2"/>
    <mergeCell ref="A3:L3"/>
    <mergeCell ref="A4:L4"/>
    <mergeCell ref="B5:G5"/>
    <mergeCell ref="H5:J5"/>
    <mergeCell ref="K5:L5"/>
  </mergeCells>
  <printOptions/>
  <pageMargins left="0.5905511811023623" right="0.1968503937007874" top="0.6299212598425197" bottom="0.3937007874015748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nobodyart</dc:creator>
  <cp:keywords/>
  <dc:description/>
  <cp:lastModifiedBy>My Documents</cp:lastModifiedBy>
  <cp:lastPrinted>2015-08-18T05:08:44Z</cp:lastPrinted>
  <dcterms:created xsi:type="dcterms:W3CDTF">2015-07-27T08:21:24Z</dcterms:created>
  <dcterms:modified xsi:type="dcterms:W3CDTF">2015-08-18T05:10:02Z</dcterms:modified>
  <cp:category/>
  <cp:version/>
  <cp:contentType/>
  <cp:contentStatus/>
</cp:coreProperties>
</file>