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tabRatio="601" activeTab="0"/>
  </bookViews>
  <sheets>
    <sheet name="บัญชีสรุป (2)" sheetId="1" r:id="rId1"/>
    <sheet name="บัญชีสรุป (3)" sheetId="2" r:id="rId2"/>
    <sheet name="1.1" sheetId="3" r:id="rId3"/>
    <sheet name="1.2" sheetId="4" r:id="rId4"/>
    <sheet name="2.1" sheetId="5" r:id="rId5"/>
    <sheet name="2.2" sheetId="6" r:id="rId6"/>
    <sheet name="2.3" sheetId="7" r:id="rId7"/>
    <sheet name="2.4" sheetId="8" r:id="rId8"/>
    <sheet name="3.1" sheetId="9" r:id="rId9"/>
    <sheet name="3.2" sheetId="10" r:id="rId10"/>
    <sheet name="3.3" sheetId="11" r:id="rId11"/>
    <sheet name="3.4" sheetId="12" r:id="rId12"/>
    <sheet name="3.5" sheetId="13" r:id="rId13"/>
    <sheet name="3.6" sheetId="14" r:id="rId14"/>
    <sheet name="4.1" sheetId="15" r:id="rId15"/>
    <sheet name="4.2" sheetId="16" r:id="rId16"/>
    <sheet name="5.1" sheetId="17" r:id="rId17"/>
    <sheet name="5.2" sheetId="18" r:id="rId18"/>
    <sheet name="5.3" sheetId="19" r:id="rId19"/>
    <sheet name="6.1" sheetId="20" r:id="rId20"/>
    <sheet name="6.2" sheetId="21" r:id="rId21"/>
    <sheet name="6.3" sheetId="22" r:id="rId22"/>
    <sheet name="7.1" sheetId="23" r:id="rId23"/>
    <sheet name="7.2" sheetId="24" r:id="rId24"/>
    <sheet name="7.3" sheetId="25" r:id="rId25"/>
    <sheet name="คก.ถ่ายโอน" sheetId="26" r:id="rId26"/>
    <sheet name="Sheet1" sheetId="27" r:id="rId27"/>
  </sheets>
  <definedNames>
    <definedName name="_xlnm.Print_Titles" localSheetId="2">'1.1'!$7:$8</definedName>
    <definedName name="_xlnm.Print_Titles" localSheetId="3">'1.2'!$3:$4</definedName>
    <definedName name="_xlnm.Print_Titles" localSheetId="4">'2.1'!$3:$4</definedName>
    <definedName name="_xlnm.Print_Titles" localSheetId="5">'2.2'!$3:$4</definedName>
    <definedName name="_xlnm.Print_Titles" localSheetId="6">'2.3'!$3:$4</definedName>
    <definedName name="_xlnm.Print_Titles" localSheetId="7">'2.4'!$3:$4</definedName>
    <definedName name="_xlnm.Print_Titles" localSheetId="8">'3.1'!$3:$4</definedName>
    <definedName name="_xlnm.Print_Titles" localSheetId="9">'3.2'!$3:$4</definedName>
    <definedName name="_xlnm.Print_Titles" localSheetId="10">'3.3'!$3:$4</definedName>
    <definedName name="_xlnm.Print_Titles" localSheetId="11">'3.4'!$3:$4</definedName>
    <definedName name="_xlnm.Print_Titles" localSheetId="12">'3.5'!$3:$4</definedName>
    <definedName name="_xlnm.Print_Titles" localSheetId="13">'3.6'!$3:$4</definedName>
    <definedName name="_xlnm.Print_Titles" localSheetId="14">'4.1'!$4:$5</definedName>
    <definedName name="_xlnm.Print_Titles" localSheetId="15">'4.2'!$4:$5</definedName>
    <definedName name="_xlnm.Print_Titles" localSheetId="16">'5.1'!$4:$5</definedName>
    <definedName name="_xlnm.Print_Titles" localSheetId="17">'5.2'!$4:$5</definedName>
    <definedName name="_xlnm.Print_Titles" localSheetId="18">'5.3'!$4:$5</definedName>
    <definedName name="_xlnm.Print_Titles" localSheetId="19">'6.1'!$4:$5</definedName>
    <definedName name="_xlnm.Print_Titles" localSheetId="20">'6.2'!$4:$5</definedName>
    <definedName name="_xlnm.Print_Titles" localSheetId="21">'6.3'!$4:$5</definedName>
    <definedName name="_xlnm.Print_Titles" localSheetId="22">'7.1'!$4:$5</definedName>
    <definedName name="_xlnm.Print_Titles" localSheetId="23">'7.2'!$4:$5</definedName>
    <definedName name="_xlnm.Print_Titles" localSheetId="24">'7.3'!$4:$5</definedName>
    <definedName name="_xlnm.Print_Titles" localSheetId="25">'คก.ถ่ายโอน'!$3:$4</definedName>
    <definedName name="_xlnm.Print_Titles" localSheetId="0">'บัญชีสรุป (2)'!$5:$6</definedName>
    <definedName name="_xlnm.Print_Titles" localSheetId="1">'บัญชีสรุป (3)'!$5:$6</definedName>
  </definedNames>
  <calcPr fullCalcOnLoad="1"/>
</workbook>
</file>

<file path=xl/sharedStrings.xml><?xml version="1.0" encoding="utf-8"?>
<sst xmlns="http://schemas.openxmlformats.org/spreadsheetml/2006/main" count="1676" uniqueCount="730">
  <si>
    <t>รวมทั้งสิ้น</t>
  </si>
  <si>
    <t>ศูนย์พัฒนา</t>
  </si>
  <si>
    <t>โครงการ/กิจกรรม</t>
  </si>
  <si>
    <t>หน่วยดำเนินการ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</si>
  <si>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</si>
  <si>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</si>
  <si>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</si>
  <si>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</si>
  <si>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</si>
  <si>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</si>
  <si>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</si>
  <si>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</si>
  <si>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</si>
  <si>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</si>
  <si>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</si>
  <si>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</si>
  <si>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ลำดับ</t>
  </si>
  <si>
    <t>ที่</t>
  </si>
  <si>
    <t>สำนักปลัด</t>
  </si>
  <si>
    <t>กองการศึกษา</t>
  </si>
  <si>
    <t>โครงการจัดงานวันเด็กแห่งชาติ</t>
  </si>
  <si>
    <t>ในเขตเทศบาล</t>
  </si>
  <si>
    <t>เด็กเล็ก</t>
  </si>
  <si>
    <t>โรงเรียน</t>
  </si>
  <si>
    <t>เทศบาลตำบลยางเนิ้ง</t>
  </si>
  <si>
    <t>อำเภอสารภี</t>
  </si>
  <si>
    <t>โครงการส่งเสริมและพัฒนา</t>
  </si>
  <si>
    <t>กองสาธารณสุข</t>
  </si>
  <si>
    <t>ภาคผนวก ก</t>
  </si>
  <si>
    <t>โครงการตลาดนัดชุมชน</t>
  </si>
  <si>
    <t>เศรษฐกิจพอเพียง</t>
  </si>
  <si>
    <t>"ถนนคนเดินยางเนิ้ง"</t>
  </si>
  <si>
    <t>เชียงใหม่-ลำพูน</t>
  </si>
  <si>
    <t>โครงการเขียวสดสะอาด</t>
  </si>
  <si>
    <t>โครงการสร้างจิตสำนึกและ</t>
  </si>
  <si>
    <t>ภาคผนวก ข</t>
  </si>
  <si>
    <t>บัญชีโครงการ/กิจกรรม/งบประมาณ</t>
  </si>
  <si>
    <t>เทศบาลตำบลยางเนิ้ง  อำเภอสารภี จังหวัดเชียงใหม่</t>
  </si>
  <si>
    <t>รายละเอียดของโครงการ/</t>
  </si>
  <si>
    <t>กิจกรรม</t>
  </si>
  <si>
    <t>สถานที่</t>
  </si>
  <si>
    <t>ดำเนินการ</t>
  </si>
  <si>
    <t>หน่วย</t>
  </si>
  <si>
    <t>งบประมาณทั้งหมด</t>
  </si>
  <si>
    <t>บัญชีสรุปจำนวนโครงการและงบประมาณ</t>
  </si>
  <si>
    <t>รวม</t>
  </si>
  <si>
    <t>ยางเนิ้ง</t>
  </si>
  <si>
    <t>โครงการจัดซื้อหนังสือพิมพ์</t>
  </si>
  <si>
    <t>ลดมลพิษ ชีวิตสดใส</t>
  </si>
  <si>
    <t>กองคลัง</t>
  </si>
  <si>
    <t>กองช่าง</t>
  </si>
  <si>
    <t>ยุทธศาสตร์/แนวทาง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</si>
  <si>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</si>
  <si>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</si>
  <si>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</si>
  <si>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</si>
  <si>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</si>
  <si>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</si>
  <si>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ติดตามและประเมินผล</t>
  </si>
  <si>
    <t>สุขภาพเทศบาลตำบลยางเนิ้ง</t>
  </si>
  <si>
    <t>วัดในเขต</t>
  </si>
  <si>
    <t>(รายงานกิจการของเทศบาล)</t>
  </si>
  <si>
    <t>๑. ปรับปรุงข้อมูลเว็บไซด์เทศบาล</t>
  </si>
  <si>
    <t>๒. ประชาสัมพันธ์ข้อมูลข่าวสาร</t>
  </si>
  <si>
    <t>อ.สารภี</t>
  </si>
  <si>
    <t xml:space="preserve"> </t>
  </si>
  <si>
    <t xml:space="preserve">ยุทธศาสตร์ที่ ๑  การแก้ไขปัญหาความยากจน </t>
  </si>
  <si>
    <t>โครงการฝึกซ้อมแผนป้องกัน</t>
  </si>
  <si>
    <t>และบรรเทาสาธารณภัย</t>
  </si>
  <si>
    <t>ที่อ่านนสพ.</t>
  </si>
  <si>
    <t>ต.สารภี</t>
  </si>
  <si>
    <t>เทศบาล</t>
  </si>
  <si>
    <t>ตำบลยางเนิ้ง</t>
  </si>
  <si>
    <t>โครงการอบรม/ศึกษาดูงาน</t>
  </si>
  <si>
    <t>โครงการอบรมสร้างอาชีพ</t>
  </si>
  <si>
    <t>ให้กับชุมชน</t>
  </si>
  <si>
    <t>ศูนย์การเรียนรู้ ICT ชุมชน</t>
  </si>
  <si>
    <t>อย่างยั่งยืน</t>
  </si>
  <si>
    <t xml:space="preserve"> - เพื่อสนับสนุนค่าใช้จ่ายในการจัดรัฐพิธี </t>
  </si>
  <si>
    <t>และสิ่งแวดล้อม</t>
  </si>
  <si>
    <t>๑. เพื่ออนุรักษ์วัฒนธรรม</t>
  </si>
  <si>
    <t>ประเพณีที่สำคัญของไทย</t>
  </si>
  <si>
    <t>๒. เพื่อให้ประชาชนและบุคลากร</t>
  </si>
  <si>
    <t>มีส่วนร่วมในกิจกรรมที่เป็นประโยชน์</t>
  </si>
  <si>
    <t>แบบองค์รวม</t>
  </si>
  <si>
    <t>โครงการขุดลอกลำเหมือง</t>
  </si>
  <si>
    <t>โครงการขยะแลกไข่และ</t>
  </si>
  <si>
    <t>การสร้างมูลค่าของขยะ</t>
  </si>
  <si>
    <t>การคัดแยกขยะ</t>
  </si>
  <si>
    <t>มีส่วนร่วมในการคัดแยกขยะ</t>
  </si>
  <si>
    <t>ตระหนักในการจัดการด้าน</t>
  </si>
  <si>
    <t>สุขาภิบาลและอนามัยสิ่ง</t>
  </si>
  <si>
    <t xml:space="preserve">แวดล้อม </t>
  </si>
  <si>
    <t>โครงการหน้าบ้าน น่ามอง</t>
  </si>
  <si>
    <t>ชุมชนน่าอยู่</t>
  </si>
  <si>
    <t>ทุกหน่วยงาน</t>
  </si>
  <si>
    <t>โครงการสนับสนุนการ</t>
  </si>
  <si>
    <t>โครงการพัฒนาและให้</t>
  </si>
  <si>
    <t>บริการข้อมูลสารสนเทศ</t>
  </si>
  <si>
    <t>ค่าใช้จ่ายในการบริหารงาน</t>
  </si>
  <si>
    <t>ในการดำเนินกิจการของเทศบาล</t>
  </si>
  <si>
    <t>โครงการจัดกิจกรรม</t>
  </si>
  <si>
    <t>เนื่องในวันท้องถิ่นไทย</t>
  </si>
  <si>
    <t>ตลาดสด</t>
  </si>
  <si>
    <t>ประชาชน</t>
  </si>
  <si>
    <t>โครงการฝึกอบรมเพิ่มพูน</t>
  </si>
  <si>
    <t>โครงการจัดทำแผนพัฒนาเทศบาล</t>
  </si>
  <si>
    <t>เทศบัญญัติงบประมาณรายจ่าย</t>
  </si>
  <si>
    <t>แผนการดำเนินงาน และรายงาน</t>
  </si>
  <si>
    <t>โครงการปรับปรุงระบบแผนที่</t>
  </si>
  <si>
    <t>โครงการบริหารและจัดการระบบ</t>
  </si>
  <si>
    <t>การแพทย์ฉุกเฉิน</t>
  </si>
  <si>
    <t>โครงการทบทวน อปพร. เทศบาล</t>
  </si>
  <si>
    <t>โครงการส่งเสริมและสนับสนุน</t>
  </si>
  <si>
    <t>โรงเรียนในสังกัด</t>
  </si>
  <si>
    <t>สพฐ.</t>
  </si>
  <si>
    <t>ศูนย์พัฒนาเด็ก</t>
  </si>
  <si>
    <t>เล็กเทศบาลฯ</t>
  </si>
  <si>
    <t>อาหารเสริม (นม)</t>
  </si>
  <si>
    <t>ผู้สูงอายุ</t>
  </si>
  <si>
    <t>ต.ยางเนิ้ง</t>
  </si>
  <si>
    <t>สารภีพิทยาคม</t>
  </si>
  <si>
    <t>เขตเทศบาล</t>
  </si>
  <si>
    <t>อุดหนุนงานกิจกรรมต่างๆ</t>
  </si>
  <si>
    <t>ของส่วนราชการองค์กรต่างๆ</t>
  </si>
  <si>
    <t>๔. จัดซื้อวัสดุอุปกรณ์และสื่อการเรียนการสอน</t>
  </si>
  <si>
    <t>ปลุกจิตสำนึกการคัดแยก</t>
  </si>
  <si>
    <t>ขยะในครัวเรือน</t>
  </si>
  <si>
    <t>๓. จัดทำวารสารเทศบาล/รายงานประจำปี</t>
  </si>
  <si>
    <t xml:space="preserve"> สาธารณูปการ และการวางผังเมือง</t>
  </si>
  <si>
    <t>การป้องกันยาเสพติดและผู้มีอิทธิพล</t>
  </si>
  <si>
    <t>(โครงการที่ดำเนินการในพื้นที่เทศบาลตำบลยางเนิ้ง)</t>
  </si>
  <si>
    <t>งานการเจ้าหน้าที่</t>
  </si>
  <si>
    <t>งานเกษตร</t>
  </si>
  <si>
    <t>เสริมสร้างประสบการณ์ของ</t>
  </si>
  <si>
    <t xml:space="preserve">และการดำเนินกิจกรรมต่างๆ ของอ.สารภี </t>
  </si>
  <si>
    <t>งานพัฒนาชุมชน</t>
  </si>
  <si>
    <t>งานป้องกันฯ</t>
  </si>
  <si>
    <t xml:space="preserve">บุคลากรเทศบาล หน่วยงานของรัฐ รัฐวิสาหกิจ </t>
  </si>
  <si>
    <t>เอกชน และประชาชนทั่วไป</t>
  </si>
  <si>
    <t>โครงการสนับสนุนการปฏิบัติ</t>
  </si>
  <si>
    <t>งานของ อปพร. เทศบาลตำบล</t>
  </si>
  <si>
    <t>งานธุรการ</t>
  </si>
  <si>
    <t>งานแผนฯ</t>
  </si>
  <si>
    <t>โครงการบริหารจัดการศูนย์</t>
  </si>
  <si>
    <t>งานประชาสัมพันธ์</t>
  </si>
  <si>
    <t>กลุ่มแม่บ้าน/กลุ่มอาชีพ</t>
  </si>
  <si>
    <t>โครงการสนับสนุนค่าใช้จ่ายการ</t>
  </si>
  <si>
    <t>โครงการสนับสนุนค่าใช้จ่าย</t>
  </si>
  <si>
    <t>อุดหนุนศูนย์พัฒนาครอบครัว</t>
  </si>
  <si>
    <t>(ศพค.)</t>
  </si>
  <si>
    <t>หมู่ที่ 4</t>
  </si>
  <si>
    <t>๑. เพื่อสร้างการมีส่วนร่วมใน</t>
  </si>
  <si>
    <t>๒. เพื่อปรับเปลี่ยนพฤติกรรม</t>
  </si>
  <si>
    <t>๓. เพื่อให้ประชาชนในครัวเรือน</t>
  </si>
  <si>
    <t>พื้นที่ในเขต</t>
  </si>
  <si>
    <t>บริเวณถนนสาย</t>
  </si>
  <si>
    <t>ถึงวัดแสนหลวง</t>
  </si>
  <si>
    <t>โครงการปรับปรุงภูมิทัศน์</t>
  </si>
  <si>
    <t>ถนนสวย น้ำใส ไม้งาม</t>
  </si>
  <si>
    <t>๑. ปรับปรุงภูมิทัศน์บริเวณสองข้างทาง</t>
  </si>
  <si>
    <t>๑. ฝึกซ้อมแผนป้องกันและบรรเทาสาธารณภัยให้แก่</t>
  </si>
  <si>
    <t>ของประชาชน</t>
  </si>
  <si>
    <t>ตำบล</t>
  </si>
  <si>
    <t>๑. สำหรับจ่ายเป็นค่าใช้จ่ายประจำ</t>
  </si>
  <si>
    <t>โรงเรียนใน</t>
  </si>
  <si>
    <t xml:space="preserve"> ๒. จัดขบวนแห่รถบุปผชาติ (35,๐๐๐)</t>
  </si>
  <si>
    <t>หมู่ที่ 5</t>
  </si>
  <si>
    <t>โครงการจัดเวทีประชาคมตำบล</t>
  </si>
  <si>
    <t>ประสิทธิภาพและ</t>
  </si>
  <si>
    <t>ศึกษาดูงานของบุคลากร</t>
  </si>
  <si>
    <t>๗. โครงการเยี่ยมบ้านนักเรียน</t>
  </si>
  <si>
    <t>การบริหารสถานศึกษา</t>
  </si>
  <si>
    <t>(โรงเรียนเทศบาลตำบลยางเนิ้ง)</t>
  </si>
  <si>
    <t>หมู่ที่ 2</t>
  </si>
  <si>
    <t>หมู่ที่ 7</t>
  </si>
  <si>
    <t>หมู่ที่ 1</t>
  </si>
  <si>
    <t>เชียงใหม่</t>
  </si>
  <si>
    <t>โครงการ</t>
  </si>
  <si>
    <t>บัญชีแสดงรายละเอียดแผนงาน/โครงการของหน่วยงานอื่น/โครงการถ่ายโอน/ ฯลฯ</t>
  </si>
  <si>
    <t>(อุดหนุนเฉพาะกิจ)</t>
  </si>
  <si>
    <t>บัญชีแสดงรายละเอียดแผนงาน/โครงการของหน่วยงานอื่น/โครงการถ่ายโอน/ฯลฯ</t>
  </si>
  <si>
    <t>โครงการอนุรักษ์พันธุ์กรรมพืช</t>
  </si>
  <si>
    <t>อันเนื่องมาจากพระราชดำริ</t>
  </si>
  <si>
    <t>สมเด็จพระเทพรัตนราชสุดาฯ</t>
  </si>
  <si>
    <t>สยามบรมราชกุมารี</t>
  </si>
  <si>
    <t>๑. เพื่อดำเนินกิจกรรมการจัดทำฐานข้อมูล</t>
  </si>
  <si>
    <t>ชีวภาพ วัฒนธรรมและภูมิปัญญา</t>
  </si>
  <si>
    <t>รักษาและอนุรักษ์ทรัพยากรท้องถิ่น ฯลฯ</t>
  </si>
  <si>
    <t>พ.ศ. ๒๕60</t>
  </si>
  <si>
    <t>โครงการสนับสนุนการดำเนินงาน</t>
  </si>
  <si>
    <t>ของศูนย์บริการและถ่ายทอด</t>
  </si>
  <si>
    <t>เทคโนโลยีการเกษตรประจำ</t>
  </si>
  <si>
    <t>๑. เพื่อสนับสนุนการดำเนินงานของศูนย์</t>
  </si>
  <si>
    <t>บริการและถ่ายทอดเทคโนโลยีการเกษตร</t>
  </si>
  <si>
    <t>ประจำตำบลยางเนิ้ง</t>
  </si>
  <si>
    <t>ศูนย์บริการ</t>
  </si>
  <si>
    <t>และถ่ายทอดฯ</t>
  </si>
  <si>
    <t>1. กิจกรรมการฝึกอบรมเพื่อพัฒนาความรู้</t>
  </si>
  <si>
    <t>ให้สามารถดำเนินงานได้อย่างมีประสิทธิภาพ</t>
  </si>
  <si>
    <t>๒. กิจกรรมการฝึกอบรมสร้างอาชีพ</t>
  </si>
  <si>
    <t>ทัศนศึกษาดูงานของกลุ่มฯ</t>
  </si>
  <si>
    <t>๑. เพื่อจัดงาน จัดนิทรรศการ การประกวด</t>
  </si>
  <si>
    <t>การแข่งขัน ฯลฯ</t>
  </si>
  <si>
    <t>1. จัดซื้ออาหารเสริม (นม) ให้กับเด็กนักเรียนในศูนย์</t>
  </si>
  <si>
    <t>พัฒนาเด็กเล็กเทศบาลฯ</t>
  </si>
  <si>
    <t>๒. จัดซื้ออาหารเสริม (นม) ของนักเรียนสังกัด</t>
  </si>
  <si>
    <t>สำนักงาน คณะกรรมการการศึกษาขั้นพื้นฐาน (สพฐ.)</t>
  </si>
  <si>
    <t>อุดหนุนโรงเรียนในเขตเทศบาล</t>
  </si>
  <si>
    <t>๑. เพื่อส่งเสริมสนับสนุนกิจกรรม การฝึกอบรม</t>
  </si>
  <si>
    <t>หรือโครงการของโรงเรียนในเขตเทศบาล ประกอบด้วย</t>
  </si>
  <si>
    <t xml:space="preserve"> - กศน.อำเภอสารภี จำนวน 20,000 บาท</t>
  </si>
  <si>
    <t>๒. อุดหนุนโรงเรียนในสังกัดสำนักงานคณะกรรมการ</t>
  </si>
  <si>
    <t>การศึกษาขั้นพื้นฐาน (สพฐ.) เพื่อเป็นค่าสนับสนุน</t>
  </si>
  <si>
    <t>อาหารกลางวันให้กับนักเรียนในสังกัดฯ</t>
  </si>
  <si>
    <t>บริหารสถานศึกษาศูนย์พัฒนาเด็กเล็ก</t>
  </si>
  <si>
    <t>๑. โครงการเรียนรู้นอกสถานศึกษาของเด็กนักเรียนฯ</t>
  </si>
  <si>
    <t>๒. โครงการสรุปผลงานประจำปีของศูนย์</t>
  </si>
  <si>
    <t>๓. สนับสนุนอาหารกลางวันของศูนย์</t>
  </si>
  <si>
    <t>๕. กิจกรรมอบรมให้ความรู้เกี่ยวกับผู้ปกครองนักเรียน</t>
  </si>
  <si>
    <t>๖. กิจกรมเพื่อพัฒนาการเรียนรู้ของนักเรียนศูนย์</t>
  </si>
  <si>
    <t>๘. การพัฒนาครูผู้ดูแลเด็ก/ผู้ดูแลเด็กของศูนย์</t>
  </si>
  <si>
    <t>๙. จัดการเรียนการสอน (รายหัว)</t>
  </si>
  <si>
    <t xml:space="preserve">๑. เพื่อฝึกอบรมและจัดกิจกรรมของศูนย์ฯ </t>
  </si>
  <si>
    <t>พิธีเปิด-ปิดโครงการ ค่าใช้จ่ายอื่นๆ ที่เกี่ยวข้อง</t>
  </si>
  <si>
    <t>ศูนย์ ICT</t>
  </si>
  <si>
    <t>1. สนับสนุนอาหารกลางวันโรงเรียนเทศบาล</t>
  </si>
  <si>
    <t>2. การปรับปรุงหลักสูตรสถานศึกษา</t>
  </si>
  <si>
    <t>๓. ค่าอินเตอร์เน็ตโรงเรียน</t>
  </si>
  <si>
    <t>๔. การพัฒนา/ปรับปรุงห้องสมุดโรงเรียน</t>
  </si>
  <si>
    <t>๕. การพัฒนาแหล่งเรียนรู้ในโรงเรียน</t>
  </si>
  <si>
    <t>๖. การพัฒนาข้าราชการครูของโรงเรียน</t>
  </si>
  <si>
    <t>๗. การรณรงค์ป้องกันยาเสพติดในสถานศึกษา</t>
  </si>
  <si>
    <t>๘. ค่าปัจจัยพื้นฐานสำหรับนักเรียนยากจน</t>
  </si>
  <si>
    <t>๙. การจัดการศึกษาตั้งแต่ระดับอนุบาลจนจบการศึกษา</t>
  </si>
  <si>
    <t>ขั้นพื้นฐาน</t>
  </si>
  <si>
    <t>โครงการสนับสนุนกิจกรรม</t>
  </si>
  <si>
    <t>กลุ่มเยาวชน</t>
  </si>
  <si>
    <t>๑. เพื่อจัดกิจกรรม การฝึกอบรมของเด็กและเยาวชน</t>
  </si>
  <si>
    <t xml:space="preserve">ตำบลยางเนิ้ง </t>
  </si>
  <si>
    <t>กีฬาต้านยาเสพติดอำเภอสารภี</t>
  </si>
  <si>
    <t>หรือการจัดการแข่งขันกีฬานักเรียน เยาวชน</t>
  </si>
  <si>
    <t xml:space="preserve">หรือประชาชน </t>
  </si>
  <si>
    <t>๓. โครงการจัดกิจกรรมค่ายเยาวชนสำนึกรักษ์</t>
  </si>
  <si>
    <t>สิ่งแวดล้อมและวัฒนธรรมท้องถิ่น</t>
  </si>
  <si>
    <t>และจังหวัดเชียงใหม่</t>
  </si>
  <si>
    <t>อุดหนุนสภาวัฒนธรรมอำเภอสารภี</t>
  </si>
  <si>
    <t>อุดหนุนสภาวัฒนธรรมตำบลยางเนิ้ง</t>
  </si>
  <si>
    <t>วันสำคัญทางศาสนา</t>
  </si>
  <si>
    <t>ผู้ประกอบการในตลาด</t>
  </si>
  <si>
    <t>๑. กิจกรรมรณรงค์ป้องกันโรคพิษสุนัขบ้า</t>
  </si>
  <si>
    <t>๓. กิจกรรมส่งเสริมทางด้านส่งเสริมสุขภาพ</t>
  </si>
  <si>
    <t>กองทุนหลักประกัน</t>
  </si>
  <si>
    <t>๑. เพื่อสร้างหลักประกันสุขภาพให้กับประชาชน</t>
  </si>
  <si>
    <t>ในพื้นที่ด้านการสร้างเสริมสุขภาพ การป้องกัน</t>
  </si>
  <si>
    <t>และการดำรงชีวิตของประชาชนในพื้นที่</t>
  </si>
  <si>
    <t>โครงการพัฒนาศักยภาพผู้สูงอายุ</t>
  </si>
  <si>
    <t>โครงการจัดซื้อเครื่องกันหนาว</t>
  </si>
  <si>
    <t>ก่อสร้างถนน ค.ส.ล. ซอยบ้าน</t>
  </si>
  <si>
    <t>ก่อสร้างวางท่อระบายน้ำ ค.ส.ล.</t>
  </si>
  <si>
    <t>พร้อมบ่อพัก ค.ส.ล. ลำเหมือง</t>
  </si>
  <si>
    <t>ก่อสร้างวางท่อเหลี่ยม ค.ส.ล.</t>
  </si>
  <si>
    <t>หน้าร้านแฝดประดับยนต์</t>
  </si>
  <si>
    <t>หมู่ที่ 6</t>
  </si>
  <si>
    <t>กำจัดวัชพืชและสิ่งปฏิกูล</t>
  </si>
  <si>
    <t>โครงการขุดล้างท่อระบายน้ำ</t>
  </si>
  <si>
    <t>๑. กิจกรรมคัดแยกขยะมูลฝอยแบบครบวงจร</t>
  </si>
  <si>
    <t>ในระดับครัวเรือน</t>
  </si>
  <si>
    <t>๒. กิจกรรมทำปุ๋ยหมักชีวภาพ</t>
  </si>
  <si>
    <t>๓. กิจกรรมส่งเสริมการทำปุ๋ยหมักอินทรีย์</t>
  </si>
  <si>
    <t xml:space="preserve">๔. รณรงค์ทำความสะอาด </t>
  </si>
  <si>
    <t>Big Cleaning Day</t>
  </si>
  <si>
    <t>๑. กิจกรรมประกวดน่าบ้าน น่ามอง</t>
  </si>
  <si>
    <t>ทุกชุมชนในเขตเทศบาล สร้างความสามัคคี</t>
  </si>
  <si>
    <t>การมีส่วนร่วมของชุมชน ตลอดจนพัฒนา</t>
  </si>
  <si>
    <t xml:space="preserve">พื้นที่ตำบลยางเนิ้ง ให้มีความสวยงาม </t>
  </si>
  <si>
    <t>เป็นระเบียบและพัฒนาเป็นเมืองน่าอยู่ที่ยั่งยืน</t>
  </si>
  <si>
    <t>๑. การจัดตั้งตลาดนัดชุมชน เกี่ยวกับ</t>
  </si>
  <si>
    <t>ผลิตผลทางการเกษตร ผลิตภัณฑ์</t>
  </si>
  <si>
    <t>หัตถกรรม ภูมิปัญญาท้องถิ่น และการ</t>
  </si>
  <si>
    <t>๒. กิจกรรมถนนคนเดินยางเนิ้ง</t>
  </si>
  <si>
    <t xml:space="preserve">๓. กิจกรรมเพื่อให้กลุ่มแม่บ้าน </t>
  </si>
  <si>
    <t>กลุ่มเกษตร กลุ่มอาชีพต่างๆ ตลอดจน</t>
  </si>
  <si>
    <t>ประชาชนทั่วไป ได้มีโอกาสนำสินค้า</t>
  </si>
  <si>
    <t>ของตนเองมาจัดจำหน่าย ส่งเสริม</t>
  </si>
  <si>
    <t>ช่องทางการจำหน่ายและการตลาด</t>
  </si>
  <si>
    <t>สินค้าทางการเกษตร ผลิตภัณฑ์สินค้า</t>
  </si>
  <si>
    <t>และบริการของประชาชนในชุมชน</t>
  </si>
  <si>
    <t>๑. จ้างเหมาพนักงานทำความสะอาด</t>
  </si>
  <si>
    <t>ในหมู่บ้านในเขตเทศบาลตำบลยางเนิ้ง</t>
  </si>
  <si>
    <t>เพื่อเป็นการรักษาความสะอาดและความ</t>
  </si>
  <si>
    <t xml:space="preserve">เป็นระเบียบเรียบร้อยของถนน ซอย </t>
  </si>
  <si>
    <t>ที่สาธารณะ ตลอดจนเป็นการรักษา</t>
  </si>
  <si>
    <t>คุณภาพสิ่งแวดล้อมและในเขตเทศบาล</t>
  </si>
  <si>
    <t>อุดหนุนเทศบาลตำบล</t>
  </si>
  <si>
    <t>หนองผึ้ง</t>
  </si>
  <si>
    <t>๑. จัดฝึกอบรมเชิงปฏิบัติการ โดยจัดฝึกอบรมเอง</t>
  </si>
  <si>
    <t>หรือส่งบุคลากรไปฝึกอบรมที่หน่วยงานอื่นเป็นผู้จัด</t>
  </si>
  <si>
    <t>๑. ฝึกอบรมเพิ่มพูนความรู้ผู้ปฏิบัติการในระบบการ</t>
  </si>
  <si>
    <t>แพทย์ฉุกเฉิน ค่าวัสดุอุปกรณ์ต่างๆ</t>
  </si>
  <si>
    <t>๒. การรณรงค์ประชาสัมพันธ์ การเฝ้าระวังอัคคีภัย</t>
  </si>
  <si>
    <t>๓. การช่วยเหลือผู้ประสบภัยในโครงการป้องกัน</t>
  </si>
  <si>
    <t>และบรรเทาความเดือดร้อนของประชาชนที่เกิดจาก</t>
  </si>
  <si>
    <t>ภัยสาธารณะ</t>
  </si>
  <si>
    <t>๑. การปฏิบัติงานของสมาชิก อปพร. เทศบาล</t>
  </si>
  <si>
    <t>ซึ่งได้ดำเนินการช่วยเหลือประชาชนด้านต่างๆ ที่อยู่ใน</t>
  </si>
  <si>
    <t>อำนาจหน้าที่ของเทศบาล เช่น ค่าเดินทางไปราชการ</t>
  </si>
  <si>
    <t>อาหาร เครื่องดื่ม ค่าวัสดุอุปกรณ์ในการปฏิบัติงาน ฯลฯ</t>
  </si>
  <si>
    <t>โครงการเทศบาลเคลื่อนที่</t>
  </si>
  <si>
    <t>เทศบาลสัญจรเผยแพร่ประชาธิปไตย</t>
  </si>
  <si>
    <t>๑. ส่งเสริมและเผยแพร่ความรู้เกี่ยวกับประชาธิปไตย</t>
  </si>
  <si>
    <t>และให้บริการด้านสวัสดิการสังคม</t>
  </si>
  <si>
    <t>๒. ส่งเสริมการพัฒนาคุณภาพชีวิตแก่ประชาชน ในรูป</t>
  </si>
  <si>
    <t>แบบเทศบาลเคลื่อนที่ จัดให้มีการเสวนา ปรึกษาหารือ</t>
  </si>
  <si>
    <t>และตอบข้อซักถามในการดำเนินการของเทศบาล</t>
  </si>
  <si>
    <t>ทุกคำถามทุกคำตอบ สามารถร่วมกันแก้ไขปัญหาใน</t>
  </si>
  <si>
    <t>ชุมชนให้ดำเนินไปในทิศทางเดียวกัน</t>
  </si>
  <si>
    <t>เพื่อส่งเสริมการมีส่วนร่วม</t>
  </si>
  <si>
    <t>๑. สนับสนุนการจัดทำแผนชุมชนและแผนพัฒนาต่างๆ</t>
  </si>
  <si>
    <t>๑. เพื่อเป็นค่าวัสดุอุปกรณ์ในการดำเนินการและ</t>
  </si>
  <si>
    <t>สนับสนุนการเลือกตั้งทุกประเภท</t>
  </si>
  <si>
    <t>โครงการวาระยามเช้า</t>
  </si>
  <si>
    <t>๑. กิจกรรมตามโครงการประชุมเพื่อรับทราบปัญหา</t>
  </si>
  <si>
    <t>ความต้องการแลกเปลี่ยนความคิดเห็นในการพัฒนา</t>
  </si>
  <si>
    <t xml:space="preserve">หมู่บ้าน (วาระยามเช้า) </t>
  </si>
  <si>
    <t>ปฏิบัติการพลังแผ่นดินเอาชนะ</t>
  </si>
  <si>
    <t>ยาเสพติด เทศบาลตำบลยางเนิ้ง</t>
  </si>
  <si>
    <t>๑. จัดประชุมศูนย์ฯ</t>
  </si>
  <si>
    <t>๒. ประสานความร่วมมือกับฝ่ายปกครอง</t>
  </si>
  <si>
    <t>สาธารณสุข ตำรวจ ในการเข้าสุ่มตรวจ</t>
  </si>
  <si>
    <t>ในหมู่บ้าน</t>
  </si>
  <si>
    <t>๓. จัดทำข้อมูลผู้เสพ ผู้ติดยาเสพติดในพื้นที่</t>
  </si>
  <si>
    <t>โครงการสนับสนุนการปฏิบัติงาน</t>
  </si>
  <si>
    <t>ศูนย์ยุติธรรมฯ)</t>
  </si>
  <si>
    <t>ทุกกอง</t>
  </si>
  <si>
    <t>๑. การดำเนินงานช่วยเหลือด้านกฎหมายแก่</t>
  </si>
  <si>
    <t>๒. การให้คำแนะนำปัญหาข้อเท็จจริงและข้อ</t>
  </si>
  <si>
    <t>หนองแฝก</t>
  </si>
  <si>
    <t>๒. จัดทำแผนการดำเนินงาน</t>
  </si>
  <si>
    <t>๓. จัดทำเทศบัญญัติงบประมาณรายจ่าย</t>
  </si>
  <si>
    <t>๔. จัดทำรายงานติดตามและประเมินผล</t>
  </si>
  <si>
    <t>๒. การออกสำรวจข้อมูลภาคสนาม</t>
  </si>
  <si>
    <t>๓. การจัดทำทะเบียนทรัพย์สิน</t>
  </si>
  <si>
    <t>๔. การบันทึกข้อมูลลงในโปรแกรมแผนที่ภาษี</t>
  </si>
  <si>
    <t>ศูนย์บริการร่วม (ศูนย์ดำรงธรรม</t>
  </si>
  <si>
    <t>โครงการงานรัฐพิธีและ</t>
  </si>
  <si>
    <t>วันสำคัญต่างๆ</t>
  </si>
  <si>
    <t>วันที่ ๑๘ มีนาคม ของทุกปี</t>
  </si>
  <si>
    <t xml:space="preserve">๑. จัดกิจกรรมเนื่องในวันท้องถิ่นไทย </t>
  </si>
  <si>
    <t>อาคารประกอบของโรงเรียน</t>
  </si>
  <si>
    <t>โครงการสงเคราะห์เบี้ยยังชีพ</t>
  </si>
  <si>
    <t>ผู้สูงอายุ ผู้พิการและผู้ป่วยเอดส์</t>
  </si>
  <si>
    <t>โรคและการฟื้นฟูสมรรถภาพที่จำเป็นต่อสุขภาพ</t>
  </si>
  <si>
    <t xml:space="preserve">   ๑.๑ แผนงานสร้างความเข้มแข็งของชุมชน</t>
  </si>
  <si>
    <t>แผนการดำเนินงาน ประจำปีงบประมาณ พ.ศ. ๒๕61</t>
  </si>
  <si>
    <r>
      <t>๑. ยุทธศาสตร์</t>
    </r>
    <r>
      <rPr>
        <b/>
        <sz val="14"/>
        <rFont val="TH SarabunIT๙"/>
        <family val="2"/>
      </rPr>
      <t xml:space="preserve">การแก้ไขปัญหาความยากจน  </t>
    </r>
  </si>
  <si>
    <t>พ.ศ. ๒๕61</t>
  </si>
  <si>
    <t xml:space="preserve">   ๑.2 แผนงานการเกษตร</t>
  </si>
  <si>
    <t>๑. เพื่อส่งเสริมอาชีพและพัฒนาคุณภาพ</t>
  </si>
  <si>
    <t>ชีวิตของประชาชนอย่างยั่งยืน</t>
  </si>
  <si>
    <r>
      <t xml:space="preserve">๒. ยุทธศาสตร์การศึกษา การกีฬา การศาสนาและวัฒนธรรม   </t>
    </r>
    <r>
      <rPr>
        <sz val="14"/>
        <rFont val="TH SarabunIT๙"/>
        <family val="2"/>
      </rPr>
      <t xml:space="preserve">        </t>
    </r>
  </si>
  <si>
    <t xml:space="preserve">    ๒.๑ แผนงานการศึกษา</t>
  </si>
  <si>
    <t>๑๐. รายจ่ายเกี่ยวเนื่องกับการปฏิบัติราชการ</t>
  </si>
  <si>
    <t>ที่ไม่เข้าลักษณะรายจ่ายหมวดอื่น ยกเว้น ค่าเดินทาง</t>
  </si>
  <si>
    <t>ไปราชการในและนอกราชอาณาจักร</t>
  </si>
  <si>
    <t>ของสถานศึกษา</t>
  </si>
  <si>
    <t>โครงการสนับสุนกิจกรรมต่างๆ</t>
  </si>
  <si>
    <t>๑. โครงการงานกีฬาสีประจำโรงเรียนเทศบาล</t>
  </si>
  <si>
    <t>๒. โครงการงานวันเด็กแห่งชาติ</t>
  </si>
  <si>
    <t>๓. โครงการเข้าค่ายพักแรมลูกเสือเนตรนารี</t>
  </si>
  <si>
    <t>๔. โครงการเรียนรู้สู่โลกกว้าง</t>
  </si>
  <si>
    <t>๕. โครงการการเยี่ยมบ้านนักเรียน</t>
  </si>
  <si>
    <t>โครงการส่งเสริมกิจกรรมทางด้าน</t>
  </si>
  <si>
    <t>ศิลปวัฒนธรรม และกิจกรรมท้องถิ่น</t>
  </si>
  <si>
    <t>๑. โครงการกิจกรรมวันสำคัญของไทย</t>
  </si>
  <si>
    <t>๒. โครงการอนุรักษ์ศิลปวัฒนธรรมและการแสดงพื้นบ้าน</t>
  </si>
  <si>
    <t>๔. โครงการการจัดกิจกรรมวันไหว้ครู</t>
  </si>
  <si>
    <t>โรงเรียนเทศบาลตำบลยางเนิ้ง</t>
  </si>
  <si>
    <t>๓. จัดซื้ออาหารเสริม (นม) ให้เด็กนักเรียน</t>
  </si>
  <si>
    <t>โรงเรียนเทศบาล</t>
  </si>
  <si>
    <t xml:space="preserve"> - โรงเรียนสารภีพิทยาคม จำนวน 20,000 บาท</t>
  </si>
  <si>
    <t xml:space="preserve"> - โรงเรียนวัดศรีโพธาราม จำนวน 20,000 บาท</t>
  </si>
  <si>
    <t xml:space="preserve"> - โรงเรียนวัดเวฬุวัน จำนวน 20,000 บาท</t>
  </si>
  <si>
    <t xml:space="preserve"> - โรงเรียนสารภีปริยัติศึกษา จำนวน 20,000 บาท</t>
  </si>
  <si>
    <t xml:space="preserve"> - โรงเรียนวัดเวฬุวัน จำนวน 5,620,000 บาท</t>
  </si>
  <si>
    <t xml:space="preserve"> - โรงเรียนวัดศรีโพธาราม จำนวน 524,000 บาท</t>
  </si>
  <si>
    <t>๑. โครงการศพค. สัญจร แนะวัยรุ่น วัยเรียน</t>
  </si>
  <si>
    <t>รักอย่างไม่ให้เสี่ยงในตำบลยางเนิ้ง เพื่อให้เยาวชน</t>
  </si>
  <si>
    <t>มีความรู้ ความเข้าใจเรื่องเพศศักษาและพัฒนาตนเอง</t>
  </si>
  <si>
    <t>เมื่อเข้าสู่วัยรุ่น มีความรู้ทักษะในการจัดการสถานการณ์</t>
  </si>
  <si>
    <t>ที่เกี่ยวข้องกับเรื่องเพศ ตะหนักถึงความสำคัญของ</t>
  </si>
  <si>
    <t>การเห็นคุณค่าในตนเองและสร้างความภูมิใจใจตนเอง</t>
  </si>
  <si>
    <t>การแข่งขันกีฬาต้านยาเสพติด</t>
  </si>
  <si>
    <t>โครงการจัดการแข่งขันและเข้าร่วม</t>
  </si>
  <si>
    <t>๑. เพื่อจัดการแข่งขันและเข้าร่วมการแข่งขัน</t>
  </si>
  <si>
    <t>โครงการจัดการแข่งขันกีฬาประเภท</t>
  </si>
  <si>
    <t>ต่างๆ</t>
  </si>
  <si>
    <t>โครงการสนับสนุนอุปกรณ์กีฬา</t>
  </si>
  <si>
    <t>แก่ชุมชน</t>
  </si>
  <si>
    <t>1. การจัดการแข่งขันกีฬาระหว่าง อปท.</t>
  </si>
  <si>
    <t>1. เพื่อจัดซื้ออุปกรณ์กีฬา ให้หมู่บ้านในเขตเทศบาล</t>
  </si>
  <si>
    <t>โครงการสนับสนุนและจัดงานประเพณี</t>
  </si>
  <si>
    <t>ยี่เป็งหรือประเพณีลอยกระทง</t>
  </si>
  <si>
    <t>๑. เพื่อส่งเสริมและอนุรักษ์ประเพณีอันดีงามของท้องถิ่น</t>
  </si>
  <si>
    <t>สงกรานต์ปี๋ใหม่เมือง</t>
  </si>
  <si>
    <t xml:space="preserve">    ๒.2 แผนงานสังคมสงเคราะห์</t>
  </si>
  <si>
    <t>โครงการคัดเลือกคนดีศรียางเนิ้ง</t>
  </si>
  <si>
    <t>ด้านคุณธรรม จริยธรรม</t>
  </si>
  <si>
    <t>๑. กิจกรรมการจัดประกวดคนดีศรียางเนิ้ง ด้านคุณธรรม</t>
  </si>
  <si>
    <t xml:space="preserve">จริยธรรม </t>
  </si>
  <si>
    <t>๒. ส่งเสริมและสนับสนุน ยกย่องเชิดชูและกำลังใจ</t>
  </si>
  <si>
    <t>ที่จะทำประพฤติปฏิบัติชอบเพื่อประโยชน์สุขของคน</t>
  </si>
  <si>
    <t>ในชุมชน ในหมู่บ้านของตนเอง</t>
  </si>
  <si>
    <t xml:space="preserve">    ๒.3 แผนงานสร้างความเข้มแข็งของชุมชน</t>
  </si>
  <si>
    <t xml:space="preserve">    ๒.4 แผนงานศาสนา วัฒนธรรมและนันทนาการ</t>
  </si>
  <si>
    <t>อุดหนุนหน่วยอบรมประชาชน</t>
  </si>
  <si>
    <t>๑. จัดกิจกรรมและประชาสัมพันธ์การดำเนินการทาง</t>
  </si>
  <si>
    <t>คุณธรรมจริยธรรมให้แก่ประชาชน หรือโครงการ</t>
  </si>
  <si>
    <t>ฝึกอบรมของหน่วยอบรมประชาชนตำบลยางเนิ้ง</t>
  </si>
  <si>
    <t xml:space="preserve"> ๑. จัดงานรัฐพิธีอำเภอสารภี (20,๐๐๐)</t>
  </si>
  <si>
    <t>๓. ประเพณีปี๋ใหม่เมือง (8,5๐๐)</t>
  </si>
  <si>
    <t>๑. กิจกรรมฟังเทศน์ในฤดูกาลเข้าพรรษาของวัดต่างๆ</t>
  </si>
  <si>
    <t>ตามโครงการคุณภาพชีวิตของอำเภอสารภี</t>
  </si>
  <si>
    <t>๑. โครงการส่งเสริมศีลธรรม กิจกรรมประเพณีวัน</t>
  </si>
  <si>
    <t>สำคัญทางศาสนา กิจกรรมเข้าพรรษา หล่อเทียน</t>
  </si>
  <si>
    <t>แห่เทียนพรรษา ประเพณียี่เป็ง ประเพณีปี๋ใหม่เมือง</t>
  </si>
  <si>
    <t>รดน้ำดำหัวผู้สูงอายุ กิจกรรมเข้าร่วมฟังเทศน์</t>
  </si>
  <si>
    <r>
      <t xml:space="preserve">๓.  ยุทธศาสตร์การสาธารณสุขและพัฒนาคุณภาพชีวิต            </t>
    </r>
    <r>
      <rPr>
        <sz val="14"/>
        <rFont val="TH SarabunIT๙"/>
        <family val="2"/>
      </rPr>
      <t xml:space="preserve"> </t>
    </r>
  </si>
  <si>
    <t xml:space="preserve">    3.1 แผนงานงบกลาง</t>
  </si>
  <si>
    <t>๑. เบี้ยยังชีพผู้สูงอายุ (14,882,400)</t>
  </si>
  <si>
    <t>๒. เบี้ยยังชีพผู้พิการ (2,832,000)</t>
  </si>
  <si>
    <t>๓. เบี้ยยังชีพผู้ป่วยเอดส์ (198,000)</t>
  </si>
  <si>
    <t xml:space="preserve">    3.2 แผนงานการรักษาความสงบภายใน</t>
  </si>
  <si>
    <t>งานป้องกัน</t>
  </si>
  <si>
    <t xml:space="preserve">    3.3 แผนงานการศึกษา</t>
  </si>
  <si>
    <t>โครงการส่งเสริมและฟื้นฟูสุขภาพ</t>
  </si>
  <si>
    <t>ผู้ป่วยติดเตียง/โรคเรื้อรัง</t>
  </si>
  <si>
    <t>๑. จัดกิจกรรมออกตรวจเยี่ยมผู้สูงอายุ ผู้พิการ</t>
  </si>
  <si>
    <t>ผู้ป่วยติดเตียง ผู้ป่วยโรคเรื้อรัง ให้คำแนะนำใน</t>
  </si>
  <si>
    <t>การดุแลสุขภาพ หาข้อมูลและการทำวิจัย</t>
  </si>
  <si>
    <t>ในชุมชน เพื่อให้ได้รับการส่งเสริม ป้องกัน</t>
  </si>
  <si>
    <t>รักษาและฟื้นฟูสมรรถภาพร่างกายอย่าง</t>
  </si>
  <si>
    <t>เหมาะสมและมีประสิทธิภาพ</t>
  </si>
  <si>
    <t xml:space="preserve">    3.4 แผนงานการสาธารณสุข</t>
  </si>
  <si>
    <t xml:space="preserve">    3.5 แผนงานสังคมสงเคราะห์</t>
  </si>
  <si>
    <t>๒. ส่งเสริมการปลูกสะเดา</t>
  </si>
  <si>
    <t>๑. ส่งเสริมการปลูกชะอม</t>
  </si>
  <si>
    <t>๓. ส่งเสริมการปลูกผักปลัง</t>
  </si>
  <si>
    <t>4. ส่งเสริมการปลูกสะแล</t>
  </si>
  <si>
    <t>5. ส่งเสริมการปลูกผักเชียงดา</t>
  </si>
  <si>
    <t>6. ส่งเสริมการปลูกผักฮ้วนหมู,ผักข้าว</t>
  </si>
  <si>
    <t>๗. ส่งเสริมการปลูกสมุนไพร,ผักกับลาบ</t>
  </si>
  <si>
    <t>8. ส่งเสริมการปลูกตะไคร้</t>
  </si>
  <si>
    <t xml:space="preserve">    3.6 แผนงานสร้างความเข้มแข็งของชุมชน</t>
  </si>
  <si>
    <t>และอาหารปลอดภัย</t>
  </si>
  <si>
    <t>๑. กิจกรรมควบคุมดูแลระบบสุขาภิบาล</t>
  </si>
  <si>
    <t>ตลาดสดให้เป็นไปตามหลักเกณฑ์ตลาดสด</t>
  </si>
  <si>
    <t>น่าซื้อของกรมอนามัย</t>
  </si>
  <si>
    <t>๒. ประชุมคณะกรรมการตลาด พ่อค้า</t>
  </si>
  <si>
    <t>แม่ค้า เพื่อสรุปปัญหาข้อเสนอแนะต่างๆ</t>
  </si>
  <si>
    <t>๓. กิจกรรมตรวจสารปนเปื้อนในอาหาร</t>
  </si>
  <si>
    <t>๔. กิจกรรมเน้นมาตรการการมีส่วนร่วมของ</t>
  </si>
  <si>
    <t>โครงการส่งเสริมและพัฒนาสุขภาพ</t>
  </si>
  <si>
    <t>๒. กิจกรรมรณรงค์ป้องกันควบคุมโรคต่างๆ</t>
  </si>
  <si>
    <r>
      <t xml:space="preserve">๔. ยุทธศาสตร์การพัฒนาโครงสร้างพื้นฐาน ระบบสาธารณูปโภค สาธารณูปการ  และการวางผังเมือง    </t>
    </r>
    <r>
      <rPr>
        <sz val="14"/>
        <rFont val="TH SarabunIT๙"/>
        <family val="2"/>
      </rPr>
      <t xml:space="preserve">                                                       </t>
    </r>
  </si>
  <si>
    <t xml:space="preserve">    4.1 แผนงานการศึกษา</t>
  </si>
  <si>
    <t>โครงการปรับปรุงอาคารเรียนและ</t>
  </si>
  <si>
    <t>๑. เพื่อให้มีสภาพพร้อม มีความปลอดภัย สะดวก</t>
  </si>
  <si>
    <t>เอื้ออำนวยและเกิดประโยชน์ต่อการเรียนการสอน</t>
  </si>
  <si>
    <t>สมทบก่อสร้างอาคารอเนกประสงค์</t>
  </si>
  <si>
    <t>๑. โครงการก่อสร้างอาคารอเนกประสค์ ค.ส.ล.</t>
  </si>
  <si>
    <t>2 ชั้น ขนาดกว้าง 15 เมตร ยาว 27 เมตร</t>
  </si>
  <si>
    <t>ตามแบบแปลนรายละเอียดของเทศบาล</t>
  </si>
  <si>
    <t>สมทบก่อสร้างอาคารเรียนโรงเรียน</t>
  </si>
  <si>
    <t>๑. อาคารเรียน 4 ชั้น 12 ห้องเรียน แบบตอก</t>
  </si>
  <si>
    <t>เสาเข็ม (รหัส สน.ศท.4/12) ตามแบบมาตรฐาน</t>
  </si>
  <si>
    <t xml:space="preserve">ของกรมส่งเสริมการปกครองท้องถิ่น </t>
  </si>
  <si>
    <t>นายนิรันดร์ ปันถลา</t>
  </si>
  <si>
    <t>ขนาดกว้าง 4.00 เมตร ยาว 55 เมตร หนา 0.15 เมตร</t>
  </si>
  <si>
    <t xml:space="preserve">หรือพื้นที่ไม่น้อยกว่า 220 ตร.ม. </t>
  </si>
  <si>
    <t>ก่อสร้างถนน ค.ส.ล. และวางท่อ</t>
  </si>
  <si>
    <t>ระบายน้ำ ค.ส.ล. พร้อมบ่อพัก</t>
  </si>
  <si>
    <t>ค.ส.ล. ซอยบ้านนายพรชัย สุต๋า</t>
  </si>
  <si>
    <t>ถึงลำเหมืองสาธารณะหน้าบ้าน</t>
  </si>
  <si>
    <t>นายบุญรัตน์ อินทะวัง</t>
  </si>
  <si>
    <t>ขนาดกว้าง 4.00 เมตร ยาว 261 เมตร หนา 0.15 เมตร</t>
  </si>
  <si>
    <t xml:space="preserve">0.80 เมตร ยาว 30 เมตร พร้อมบ่อพักค.ส.ล. </t>
  </si>
  <si>
    <t>จำนวน 4 บ่อ ความยาวรวม 34 เมตร</t>
  </si>
  <si>
    <t>ก่อสร้างถนน ค.ส.ล. หมู่บ้าน</t>
  </si>
  <si>
    <t>สุขสันต์</t>
  </si>
  <si>
    <t>ขนาดกว้าง 4.00 เมตร ยาว 145 เมตร หนา 0.15 เมตร</t>
  </si>
  <si>
    <t>หรือพื้นที่ไม่น้อยกว่า 580 ตร.ม.</t>
  </si>
  <si>
    <t>หรือพื้นที่ไม่น้องกว่า 1,044 ตร.ม. และวางท่อขนาดØ</t>
  </si>
  <si>
    <t>ก่อสร้างถนนแอสฟัลท์ติกคอนกรีต</t>
  </si>
  <si>
    <t>ซอยร่มเย็น-ถนนเชียงใหม่ ลำปาง</t>
  </si>
  <si>
    <t>กว้าง 3.50 เมตร ยาว 373 เมตร หนา 0.15 เมตร</t>
  </si>
  <si>
    <t>และกว้าง 3.30 เมตร ยาว 123 เมตร หนา 0.05 เมตร</t>
  </si>
  <si>
    <t>หรือพื้นที่ไม่น้อยกว่า 1,711.40 ตร.ม.</t>
  </si>
  <si>
    <t>ก่อสร้างถนน ค.ส.ล. ซอยหน้า</t>
  </si>
  <si>
    <t>บ้านนายประสิทธิ์ บุญมา</t>
  </si>
  <si>
    <t>กว้าง 2.80 เมตร ยาว 32 เมตร หนา 0.15 เมตร</t>
  </si>
  <si>
    <t>หรือพื้นที่ไม่น้อยกว่า 89.60 ตร.ม.</t>
  </si>
  <si>
    <t>พร้อมบ่อพัก ค.ส.ล. กลางซอย</t>
  </si>
  <si>
    <t>เทศบาล 3 ถึงบ้านนายบุญเลิศ</t>
  </si>
  <si>
    <t>ถาผ่อง</t>
  </si>
  <si>
    <t xml:space="preserve">ขนาด Ø 0.40 เมตร ยาว 220 เมตร พร้อมบ่อพัก ค.ส.ล. </t>
  </si>
  <si>
    <t>จำนวน 25 บ่อ ความยาวรวม 245 เมตร และรางระบาย</t>
  </si>
  <si>
    <t>น้ำ ค.ส.ล. ขนาดกว้าง 0.30 เมตร ยาว 45 เมตร</t>
  </si>
  <si>
    <t>ลึกเฉลี่ย 0.25 เมตร</t>
  </si>
  <si>
    <t>สาธารณะหน้าบ้านนางพา</t>
  </si>
  <si>
    <t>เขียวแสงถึงหน้าบ้านนางสาว</t>
  </si>
  <si>
    <t>พัชรินทร์ สุรินทร์ธรรม</t>
  </si>
  <si>
    <t xml:space="preserve">ขนาด Ø 1.00 เมตร ยาว 65 เมตร พร้อมบ่อพัก ค.ส.ล. </t>
  </si>
  <si>
    <t xml:space="preserve">จำนวน 4 บ่อ ความยาวรวม 69 เมตร </t>
  </si>
  <si>
    <t>ก่อสร้างรางระบายน้ำ ค.ส.ล.</t>
  </si>
  <si>
    <t>ซอยหน้าบ้านนายจำรูญ หนูคง</t>
  </si>
  <si>
    <t>ถึงลำเหมืองสาธารณะ</t>
  </si>
  <si>
    <t xml:space="preserve">ขนาดกว้าง 0.30 เมตร ยาว 110 เมตร </t>
  </si>
  <si>
    <t xml:space="preserve">ลึกเฉลี่ย 0.25 เมตร </t>
  </si>
  <si>
    <t xml:space="preserve">พร้อมบ่อพัก ค.ส.ล. </t>
  </si>
  <si>
    <t>ลำเหมืองสาธารณะ</t>
  </si>
  <si>
    <t xml:space="preserve">ขนาด ๑.20x1.20x1.00 ม. ยาว 54 ม. </t>
  </si>
  <si>
    <t>พร้อมบ่อพักค.ส.ล. ลำเหมือง</t>
  </si>
  <si>
    <t>สาธารณะหลังบ้านนายธีรพันธ์</t>
  </si>
  <si>
    <t>สมย้อย</t>
  </si>
  <si>
    <t xml:space="preserve">ขนาด Ø 0.80 เมตร ยาว 137 เมตร พร้อมบ่อพัก ค.ส.ล. </t>
  </si>
  <si>
    <t xml:space="preserve">จำนวน 15 บ่อ ความยาวรวม 152 เมตร </t>
  </si>
  <si>
    <t>ซอยหน้าบ้านนายสมเพชร</t>
  </si>
  <si>
    <t>มโนรินทร์-ลำเหมืองสาธารณะ</t>
  </si>
  <si>
    <t xml:space="preserve">ขนาดกว้าง 0.30 เมตร ยาว 58 เมตร </t>
  </si>
  <si>
    <t>หมู่ที่ 8</t>
  </si>
  <si>
    <t xml:space="preserve">พร้อมบ่อพัก ค.ส.ล. จำนวน 6 บ่อ </t>
  </si>
  <si>
    <t>ความยาวรวม 60 เมตร</t>
  </si>
  <si>
    <t>ปรับปรุงซ่อมแซมไหล่ทางถนน</t>
  </si>
  <si>
    <t>ด้วยหินคลุก ถนนเลียบลำน้ำ</t>
  </si>
  <si>
    <t>แม่สะลาบ</t>
  </si>
  <si>
    <t>ขนาดกว้างเฉลี่ย 1.50 เมตร ยาว 400 เมตร</t>
  </si>
  <si>
    <t>หนาเฉลี่ย 0.15 เมตร หรือพื้นที่ไม่น้อยกว่า 600 ตร.ม.</t>
  </si>
  <si>
    <t>๑. เพื่อจัดซื้อวัสดุก่อสร้าง เช่น สี ปูนซีเมนต์ ทราย</t>
  </si>
  <si>
    <t>หิน หินคลุก เหล็กเส้น ตะปู ท่อน้ำ จอบ เสียม บุ้งกี๋</t>
  </si>
  <si>
    <t xml:space="preserve">เทปวัดระยะ และวัสดุอุปกรณ์ต่างๆ </t>
  </si>
  <si>
    <t>โครงการจัดซื้อวัสดุอุปกรณ์</t>
  </si>
  <si>
    <t>ก่อสร้าง</t>
  </si>
  <si>
    <t>โครงการจัดซื้อวัสดุอุปกรณ์ไฟฟ้า</t>
  </si>
  <si>
    <t>๑. หลอดไฟ สายไฟฟ้า สวิทต์ไฟฟ้า คัทเอ๊าท์ไฟฟ้า</t>
  </si>
  <si>
    <t>หม้อแปลงไฟฟ้า เทปพันสายไฟฟ้า ฯลฯ</t>
  </si>
  <si>
    <t xml:space="preserve">โครงการจัดซื้อวัสดุอื่นๆ </t>
  </si>
  <si>
    <t>๑. ป้ายซอย ป้ายบอกทาง เพื่อให้ประชาชนในเขตเทศบาล</t>
  </si>
  <si>
    <t>ได้มีความปลอดภัยจากการใช้เส้นทางคมนาคม</t>
  </si>
  <si>
    <t>๑. เพื่อให้ประชาชนในเขตเทศบาลได้มีน้ำสำหรับใช้</t>
  </si>
  <si>
    <t>ในการเกษตร</t>
  </si>
  <si>
    <t>ภายในเขตเทศบาล</t>
  </si>
  <si>
    <t>๑. รณรงค์ ขุดลอก ล้างท่อระบายน้ำร่วมกับกองช่างและ</t>
  </si>
  <si>
    <t>สำนักปลัด เพื่อป้องกันน้ำท่วมขังในช่วงฤดูน้ำหลาก</t>
  </si>
  <si>
    <t>ช่วยทำลายแหล่งเพาะพันธุ์ของสัตว์และแมลงนำโรคต่างๆ</t>
  </si>
  <si>
    <t xml:space="preserve">ลดกลิ่นเหม็นจากน้ำเน่าเสีย </t>
  </si>
  <si>
    <t xml:space="preserve">    ๔.2  แผนงานเคหะและชุมชน                                                                          </t>
  </si>
  <si>
    <r>
      <t xml:space="preserve">๕.  ยุทธศาสตร์การจัดการทรัพยากรธรรมชาติและสิ่งแวดล้อม และการท่องเที่ยว </t>
    </r>
    <r>
      <rPr>
        <sz val="14"/>
        <rFont val="TH SarabunIT๙"/>
        <family val="2"/>
      </rPr>
      <t xml:space="preserve">                                </t>
    </r>
  </si>
  <si>
    <t>ถนนสายเชียงใหม่-ลำพูน สี่แยกยางเนิ้ง</t>
  </si>
  <si>
    <t>ถนนสายยางเนิ้ง-ขัวมุง และประดับตกแต่ง</t>
  </si>
  <si>
    <t>ไม้ดอกไม้ประดับ ภายในเขตเทศบาล</t>
  </si>
  <si>
    <r>
      <t xml:space="preserve">    ๕.1  แผนงานสาธารณสุข</t>
    </r>
    <r>
      <rPr>
        <sz val="14"/>
        <rFont val="TH SarabunIT๙"/>
        <family val="2"/>
      </rPr>
      <t xml:space="preserve">                                                                                                                     </t>
    </r>
  </si>
  <si>
    <t>๑. ดำเนินการบริหารจัดการฌาปนสถาน</t>
  </si>
  <si>
    <t>และสุสาน บ้านกู่เสือ เพื่อให้ประชาชนได้รับ</t>
  </si>
  <si>
    <t>ความสะดวกในการเข้ามาใช้บริการใน</t>
  </si>
  <si>
    <t>ฌาปนสถานและสุสานกู่เสือ</t>
  </si>
  <si>
    <t>สุสาน</t>
  </si>
  <si>
    <t>กู่เสือ</t>
  </si>
  <si>
    <r>
      <t xml:space="preserve">    ๕.2  แผนงานเคหะและชุมชน</t>
    </r>
    <r>
      <rPr>
        <sz val="14"/>
        <rFont val="TH SarabunIT๙"/>
        <family val="2"/>
      </rPr>
      <t xml:space="preserve">                                                                                                                     </t>
    </r>
  </si>
  <si>
    <t xml:space="preserve">    ๕.3  แผนงานสร้างความเข้มแข็งของชุมชน</t>
  </si>
  <si>
    <t>สี่แยกไฟแดง</t>
  </si>
  <si>
    <t xml:space="preserve">๖. ยุทธศาสตร์ความปลอดภัย การป้องกันและบรรเทาสาธารณภัย การป้องกันยาเสพติดและผู้มีอิทธิพล                                                 </t>
  </si>
  <si>
    <t xml:space="preserve">   ๖.๑  แผนงานบริหารงานทั่วไป                                                                                      </t>
  </si>
  <si>
    <t>เลือกตั้งทุกประเภท</t>
  </si>
  <si>
    <t xml:space="preserve">   ๖.2  แผนงานรักษาความสงบภายใน                                                                                     </t>
  </si>
  <si>
    <t xml:space="preserve">   ๖.3  แผนงานสร้างความเข้มแข็งของชุมชน                                                                                   </t>
  </si>
  <si>
    <r>
      <t xml:space="preserve">๗. ยุทธศาสตร์การบริหารจัดการที่ดี        </t>
    </r>
    <r>
      <rPr>
        <sz val="14"/>
        <rFont val="TH SarabunIT๙"/>
        <family val="2"/>
      </rPr>
      <t xml:space="preserve">                                             </t>
    </r>
  </si>
  <si>
    <r>
      <t xml:space="preserve">      ๗.๑  แผนงานบริหารงานทั่วไป</t>
    </r>
    <r>
      <rPr>
        <sz val="14"/>
        <rFont val="TH SarabunIT๙"/>
        <family val="2"/>
      </rPr>
      <t xml:space="preserve">                                                                                        </t>
    </r>
  </si>
  <si>
    <t>กฎหมาย ตลอดจนเผยแพร่ความรู้</t>
  </si>
  <si>
    <t>ด้านกฎหมาย</t>
  </si>
  <si>
    <t>๑. จัดทำแผนพัฒนาสี่ปี</t>
  </si>
  <si>
    <t xml:space="preserve">ภาษีและทะเบียนทรัพย์สิน </t>
  </si>
  <si>
    <t>๑. ดำเนินการคัดลอกข้อมูลที่ดินจาก</t>
  </si>
  <si>
    <t>สำนักงานที่ดิน</t>
  </si>
  <si>
    <t>๑. เพื่อจัดงานพระราชพิธี รัฐพิธีและวัน</t>
  </si>
  <si>
    <t xml:space="preserve">สำคัญต่างๆ เช่น วันเฉลิมพระชนมพรรษา </t>
  </si>
  <si>
    <t>วันปิยมหาราช ฯลฯ</t>
  </si>
  <si>
    <t>ข้อมูลข่าวสารการจัดซื้อจัดจ้าง</t>
  </si>
  <si>
    <t>ขององค์กรปกครองส่วนท้องถิ่น</t>
  </si>
  <si>
    <t>ประจำปีงบประมาณ พ.ศ. 2561</t>
  </si>
  <si>
    <t>๑. อุดหนุนเทศบาลตำบลไชยสถาน</t>
  </si>
  <si>
    <r>
      <t xml:space="preserve">      ๗.3  แผนงานการศาสนา วัฒนธรรมและนันทนาการ</t>
    </r>
    <r>
      <rPr>
        <sz val="14"/>
        <rFont val="TH SarabunIT๙"/>
        <family val="2"/>
      </rPr>
      <t xml:space="preserve">                                                                                  </t>
    </r>
  </si>
  <si>
    <t>จัดซื้อโต๊ะ เก้าอี้นักเรียน</t>
  </si>
  <si>
    <t xml:space="preserve">แบบ มอก. Size 4 ประถมไม้ยางพารา </t>
  </si>
  <si>
    <t>โต๊ะเรียน มอก. 1494/2541 ขนาด</t>
  </si>
  <si>
    <t>40x60x67 ซม. โต๊ะขาเหล็กกลม 3/4</t>
  </si>
  <si>
    <t>หน้าโต๊ะหนา 19 มม. กว้าง 40 ซม.</t>
  </si>
  <si>
    <t>ยาว 60 ซม. เก้าอี้เรียน มอก. 1495/2541</t>
  </si>
  <si>
    <t>ขนาด 38x38x38 ซม. พนักพิงสูง 68 ซม.</t>
  </si>
  <si>
    <t>เก้าอี้เหล็กกลม 3/4 พื้นนั่งหนา 17 มม.</t>
  </si>
  <si>
    <t>กว้าง 38 ซม. ลึก 38 ซม. พนักพิงหนา</t>
  </si>
  <si>
    <t>17 มม. กว้าง 17 ซม. ยาว 38 ซม.</t>
  </si>
  <si>
    <t>สำหรับนักเรียนโรงเรียน</t>
  </si>
  <si>
    <t>ยุทธศาสตร์ที่ ๒ การศึกษา การกีฬา การศาสนา และวัฒนธรรม</t>
  </si>
  <si>
    <t>1.1 แผนงานสร้างความเข้มแข็งของชุมชน</t>
  </si>
  <si>
    <t>1.2 แผนงานการเกษตร</t>
  </si>
  <si>
    <t>2.1 แผนงานการศึกษา</t>
  </si>
  <si>
    <t>2.2 แผนงานสังคมสงเคราะห์</t>
  </si>
  <si>
    <t>๒.3 แผนงานสร้างความเข้มแข็งของชุมชน</t>
  </si>
  <si>
    <t>๒.4 แผนงานศาสนา วัฒนธรรมและนันทนาการ</t>
  </si>
  <si>
    <t>3.2 แผนงานการรักษาความสงบภายใน</t>
  </si>
  <si>
    <t xml:space="preserve">3.1 แผนงานงบกลาง              </t>
  </si>
  <si>
    <t>3.3 แผนงานการศึกษา</t>
  </si>
  <si>
    <t xml:space="preserve">ยุทธศาสตร์ที่ ๓ การสาธารณสุขและพัฒนาคุณภาพชีวิต          </t>
  </si>
  <si>
    <t>3.4 แผนงานการสาธารณสุข</t>
  </si>
  <si>
    <t>3.5 แผนงานสังคมสงเคราะห์</t>
  </si>
  <si>
    <t>3.6 แผนงานสร้างความเข้มแข็งของชุมชน</t>
  </si>
  <si>
    <t>4.1 แผนงานการศึกษา</t>
  </si>
  <si>
    <t xml:space="preserve">ยุทธศาสตร์ที่ ๔  การพัฒนาโครงสร้างพื้นฐาน ระบบสาธารณูปโภค </t>
  </si>
  <si>
    <t>๔.2 แผนงานเคหะและชุมชน</t>
  </si>
  <si>
    <t>๕.1  แผนงานสาธารณสุข</t>
  </si>
  <si>
    <t>ยุทธศาสตร์ที่ ๕ การจัดการทรัพยากรธรรมชาติสิ่งแวดล้อม และการท่องเที่ยว</t>
  </si>
  <si>
    <t>๕.2  แผนงานเคหะและชุมชน</t>
  </si>
  <si>
    <t>๕.3  แผนงานสร้างความเข้มแข็งของชุมชน</t>
  </si>
  <si>
    <t>ยุทธศาสตร์ที่ ๖ ความปลอดภัยการป้องกันและบรรเทาสาธารณภัย</t>
  </si>
  <si>
    <t>๖.๑  แผนงานบริหารงานทั่วไป</t>
  </si>
  <si>
    <t>๖.2  แผนงานรักษาความสงบภายใน</t>
  </si>
  <si>
    <t>๖.3  แผนงานสร้างความเข้มแข็งของชุมชน</t>
  </si>
  <si>
    <t xml:space="preserve">ยุทธศาสตร์ที่ ๗ การบริหารจัดการที่ดี                                                     </t>
  </si>
  <si>
    <t>๗.๑  แผนงานบริหารงานทั่วไป</t>
  </si>
  <si>
    <t>๗.3  แผนงานการศาสนา วัฒนธรรมและนันทนาการ</t>
  </si>
  <si>
    <r>
      <t xml:space="preserve">      ๗.2  แผนงานการศึกษา</t>
    </r>
    <r>
      <rPr>
        <sz val="14"/>
        <rFont val="TH SarabunIT๙"/>
        <family val="2"/>
      </rPr>
      <t xml:space="preserve">                                                                                  </t>
    </r>
  </si>
  <si>
    <t xml:space="preserve">๗.2  แผนงานการศึกษา  </t>
  </si>
  <si>
    <t>๑. ค่าตอบแทน ค่าสมนาคุณวิทยากร</t>
  </si>
  <si>
    <t>ค่ารับรอง ค่ากระดาษเครื่องเขียน แบบพิมพ์</t>
  </si>
  <si>
    <t xml:space="preserve">ค่าพิมพ์เอกสาร ค่าวัสดุ อุปกรณ์ ค่าป้าย </t>
  </si>
  <si>
    <t>ค่าดอกไม้ กระเช้าดอกไม้ ค่าตกแต่งสถานที่</t>
  </si>
  <si>
    <t>ค่าพาหนะ ฯลฯ</t>
  </si>
  <si>
    <t>ก่อสร้างปรับปรุงผิวจราจรแบบ</t>
  </si>
  <si>
    <t>ประสาน</t>
  </si>
  <si>
    <t>พัฒนาจังหวัด</t>
  </si>
  <si>
    <t>โอเวอร์เลย์ด้วยพาราแอสฟัลท์ติก</t>
  </si>
  <si>
    <t>คอนกรีตถนนเลียบลำเหมือง</t>
  </si>
  <si>
    <t>แม่สะลาบหมู่ที่ 5 ต.ยางเนิ้ง</t>
  </si>
  <si>
    <t>ถึง หมู่ที่ 8 ต.สารภี</t>
  </si>
  <si>
    <t>ขนาดกว้าง 4.00 ม. ยาว 815 ม.</t>
  </si>
  <si>
    <t>หนา 0.05 ม. หรือพื้นที่ไม่น้อยกว่า</t>
  </si>
  <si>
    <t>2,825.50 ตร.ม.</t>
  </si>
  <si>
    <t>ซ่อมแซมอาคารแบ่งน้ำแม่ฟ้าผ่า</t>
  </si>
  <si>
    <t>และระบบส่งน้ำ</t>
  </si>
  <si>
    <t>๑.กิจกรรมซ่อมแซมอาคาร ทรบ.ปากคลอง</t>
  </si>
  <si>
    <t>จำนวน ๑ แห่ง</t>
  </si>
  <si>
    <t>๒. กิจกรรมซ่อมแซมรางน้ำ ค.ส.ล.</t>
  </si>
  <si>
    <t>ขนาดกว้าง 2.00 ม. สูง 1.50 ม.</t>
  </si>
  <si>
    <t>ยาว 55 ม.</t>
  </si>
  <si>
    <t>๓. ติดตั้งบานฝาท่อพร้อมติดตั้ง</t>
  </si>
  <si>
    <t>เครื่องยกขนาด 2.00x2.00 ม.</t>
  </si>
  <si>
    <t>จำนวน ๑ บาน</t>
  </si>
  <si>
    <t>จ.เชียงใหม่</t>
  </si>
  <si>
    <t>ชลประทาน</t>
  </si>
  <si>
    <t>กิจกรรมการศึกษาเพื่อพัฒนาอาชีพ</t>
  </si>
  <si>
    <t>๑. วิชาการเย็บกระเป๋าผ้าด้วยมือ</t>
  </si>
  <si>
    <t>(ต่อยอดอาชีพ) 50 ชม.</t>
  </si>
  <si>
    <t>๒. วิชาการตัดเย็บผ้าเสื้อสตรี</t>
  </si>
  <si>
    <t>๓. วิชาช่างพื้นฐาน 50 ชม</t>
  </si>
  <si>
    <t>กศน.</t>
  </si>
  <si>
    <t>4. การแปรรูปอาหาร 10 ชม.</t>
  </si>
  <si>
    <t>กศน.ยางเนิ้ง</t>
  </si>
  <si>
    <t>หสม. ประชาชน</t>
  </si>
  <si>
    <t>กิจกรรมการศึกษาเพื่อพัฒนา</t>
  </si>
  <si>
    <t>ทักษะชีวิต</t>
  </si>
  <si>
    <t>๑. กิจกรรมโครงการส่งเสริมสุขภาพ</t>
  </si>
  <si>
    <t>กิจกรรมการเรียนรู้หลักปรัชญา</t>
  </si>
  <si>
    <t>ของเศรษฐกิจพอเพียง</t>
  </si>
  <si>
    <t>๑. กิจกรรมส่งเสริมกระบวนการ</t>
  </si>
  <si>
    <t>เรียนรู้ตามหลักปรัชญาของ</t>
  </si>
  <si>
    <t>เงินอุดหนุนสำหรับสนับสนุนการ</t>
  </si>
  <si>
    <t>ก่อสร้างอาคารเรียนและอาคารประกอบ</t>
  </si>
  <si>
    <t>อาคารเรียน 4 ชั้น 12 ห้องเรียน</t>
  </si>
  <si>
    <t>แบบตอกเสาเข็ม (รหัส สน.ศท.4/12)</t>
  </si>
  <si>
    <t>ตามแบบมาตรฐานของกรมส่งเสริม</t>
  </si>
  <si>
    <t>การปกครองท้องถิ่น</t>
  </si>
  <si>
    <t>ก่อสร้างประปาหมู่บ้าน</t>
  </si>
  <si>
    <t>แบบบาดาลขนาดใหญ่</t>
  </si>
  <si>
    <t>บ้านเวฬุวัน ตำบลยางเนิ้ง</t>
  </si>
  <si>
    <t>ก่อสร้างอาคารโรงพยาบาลส่งเสริม</t>
  </si>
  <si>
    <t>สุขภาพตำบลยางเนิ้ง</t>
  </si>
  <si>
    <t>ก่อสร้างอาคาร ค.ส.ล. 3 ชั้น</t>
  </si>
  <si>
    <t>โรงพยาบาล</t>
  </si>
  <si>
    <t>ส่งเสริมสุขภาพ</t>
  </si>
  <si>
    <t xml:space="preserve">ทรัพยากรท้องถิ่น ทั้งทางด้านกายภาพ </t>
  </si>
  <si>
    <t>๑. เพื่อเป็นการป้องกันและบรรเทาความเดือดร้อน</t>
  </si>
  <si>
    <t>จากสภาวะภัยหนาวให้กับประชาชนในเขต</t>
  </si>
  <si>
    <t>รับผิดชอบเทศบาลตำบลยางเนิ้ง</t>
  </si>
  <si>
    <t>๑. จัดซื้อหนังสือพิมพ์วันละ 2 ฉบับ</t>
  </si>
  <si>
    <t>และวารสารต่าง ๆ พร้อมอุปกรณ์</t>
  </si>
  <si>
    <t>ให้ห้องสมุดชาวตลาดสด</t>
  </si>
  <si>
    <t>โครงการอบรมสุขาภิบาลอาหาร</t>
  </si>
  <si>
    <t>๑.๑ แผนงานสร้างความเข้มแข็งของชุมชน</t>
  </si>
  <si>
    <t>๑.2 แผนงานการเกษตร</t>
  </si>
  <si>
    <t>2.๑ แผนงานการศึกษา</t>
  </si>
  <si>
    <t>2.3 แผนงานสร้างความเข้มแข็งของชุมชน</t>
  </si>
  <si>
    <t>3.๑ แผนงานงบกลาง</t>
  </si>
  <si>
    <t>4.2 แผนงานเคหะและชุมชน</t>
  </si>
  <si>
    <t>5.1 แผนงานการสาธารณสุข</t>
  </si>
  <si>
    <t>5.2 แผนงานเคหะและชุมชน</t>
  </si>
  <si>
    <t>5.3 แผนงานสร้างความเข้มแข็งของชุมชน</t>
  </si>
  <si>
    <t>6.2 แผนงานการรักษาความสงบภายใน</t>
  </si>
  <si>
    <t>6.3 แผนงานสร้างความเข้มแข็งของชุมชน</t>
  </si>
  <si>
    <t>6.1 แผนงานบริหารงานทั่วไป</t>
  </si>
  <si>
    <t>2.4 แผนงานศาสนา วัฒนธรรมและนันทนาการ</t>
  </si>
  <si>
    <t>7.1 แผนงานบริหารงานทั่วไป</t>
  </si>
  <si>
    <t>7.2 แผนงานการศึกษา</t>
  </si>
  <si>
    <t>7.3 แผนงานศาสนา วัฒนธรรมและนันทนาการ</t>
  </si>
  <si>
    <t>รพ.สต.ยางเนิ้ง</t>
  </si>
  <si>
    <t>กศน.ต.ยางเนิ้ง</t>
  </si>
  <si>
    <t>โครงการก่อสร้างทางหลวงแผ่นดิน</t>
  </si>
  <si>
    <t>หมายเลข 11 สายแยกดอยดิ-เชียงใหม่</t>
  </si>
  <si>
    <t>โดยทำการก่อสร้างขยายเป็น 6 ช่อง</t>
  </si>
  <si>
    <t>จราร (ผิวคอนกรีต) รวมทั้งมีการ</t>
  </si>
  <si>
    <t>ก่อสร้างสะพานข้ามทางแยก 4 แห่ง</t>
  </si>
  <si>
    <t>ทางหลวงหมาย</t>
  </si>
  <si>
    <t>เลข 11 ระหว่าง</t>
  </si>
  <si>
    <t>กม.526+249</t>
  </si>
  <si>
    <t>ถึง กม.550+599</t>
  </si>
  <si>
    <t>ระยะทาง 24.350</t>
  </si>
  <si>
    <t>กิโลเมตร</t>
  </si>
  <si>
    <t>สำนักก่อสร้าง</t>
  </si>
  <si>
    <t>ทางที่ 1</t>
  </si>
  <si>
    <t>กรมทางหลวง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</si>
</sst>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_-* #,##0.000_-;\-* #,##0.000_-;_-* &quot;-&quot;??_-;_-@_-"/>
    <numFmt numFmtId="213" formatCode="t0.0"/>
    <numFmt numFmtId="214" formatCode="t#,##0.0"/>
    <numFmt numFmtId="215" formatCode="t0.000"/>
    <numFmt numFmtId="216" formatCode="t0.0000"/>
    <numFmt numFmtId="217" formatCode="t0.00000"/>
    <numFmt numFmtId="218" formatCode="0.0000000000000"/>
  </numFmts>
  <fonts count="54">
    <font>
      <sz val="10"/>
      <name val="Arial"/>
      <family val="0"/>
    </font>
    <font>
      <sz val="8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b/>
      <sz val="15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20"/>
      <name val="TH SarabunIT๙"/>
      <family val="2"/>
    </font>
    <font>
      <sz val="16"/>
      <color indexed="10"/>
      <name val="TH SarabunIT๙"/>
      <family val="2"/>
    </font>
    <font>
      <b/>
      <sz val="11"/>
      <name val="TH SarabunIT๙"/>
      <family val="2"/>
    </font>
    <font>
      <b/>
      <sz val="14"/>
      <name val="TH SarabunIT๙"/>
      <family val="2"/>
    </font>
    <font>
      <sz val="10"/>
      <name val="TH SarabunIT๙"/>
      <family val="2"/>
    </font>
    <font>
      <sz val="22"/>
      <name val="TH SarabunIT๙"/>
      <family val="2"/>
    </font>
    <font>
      <i/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1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61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200" fontId="5" fillId="0" borderId="12" xfId="33" applyNumberFormat="1" applyFont="1" applyBorder="1" applyAlignment="1">
      <alignment/>
    </xf>
    <xf numFmtId="6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0" fontId="8" fillId="0" borderId="0" xfId="0" applyFont="1" applyAlignment="1">
      <alignment/>
    </xf>
    <xf numFmtId="59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61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Border="1" applyAlignment="1">
      <alignment/>
    </xf>
    <xf numFmtId="61" fontId="5" fillId="0" borderId="0" xfId="0" applyNumberFormat="1" applyFont="1" applyBorder="1" applyAlignment="1">
      <alignment horizontal="center"/>
    </xf>
    <xf numFmtId="200" fontId="8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/>
    </xf>
    <xf numFmtId="61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59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59" fontId="8" fillId="0" borderId="16" xfId="0" applyNumberFormat="1" applyFont="1" applyFill="1" applyBorder="1" applyAlignment="1">
      <alignment horizontal="center"/>
    </xf>
    <xf numFmtId="61" fontId="8" fillId="0" borderId="16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59" fontId="6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59" fontId="6" fillId="0" borderId="16" xfId="0" applyNumberFormat="1" applyFont="1" applyBorder="1" applyAlignment="1">
      <alignment/>
    </xf>
    <xf numFmtId="59" fontId="6" fillId="0" borderId="12" xfId="0" applyNumberFormat="1" applyFont="1" applyBorder="1" applyAlignment="1">
      <alignment horizontal="center"/>
    </xf>
    <xf numFmtId="59" fontId="6" fillId="0" borderId="12" xfId="0" applyNumberFormat="1" applyFont="1" applyBorder="1" applyAlignment="1">
      <alignment/>
    </xf>
    <xf numFmtId="61" fontId="8" fillId="0" borderId="12" xfId="0" applyNumberFormat="1" applyFont="1" applyBorder="1" applyAlignment="1">
      <alignment horizontal="center"/>
    </xf>
    <xf numFmtId="61" fontId="8" fillId="0" borderId="16" xfId="0" applyNumberFormat="1" applyFont="1" applyFill="1" applyBorder="1" applyAlignment="1">
      <alignment horizontal="center"/>
    </xf>
    <xf numFmtId="43" fontId="8" fillId="0" borderId="0" xfId="33" applyFont="1" applyAlignment="1">
      <alignment/>
    </xf>
    <xf numFmtId="200" fontId="8" fillId="0" borderId="0" xfId="0" applyNumberFormat="1" applyFont="1" applyBorder="1" applyAlignment="1">
      <alignment/>
    </xf>
    <xf numFmtId="59" fontId="8" fillId="0" borderId="16" xfId="0" applyNumberFormat="1" applyFont="1" applyBorder="1" applyAlignment="1">
      <alignment horizontal="center"/>
    </xf>
    <xf numFmtId="200" fontId="8" fillId="0" borderId="16" xfId="33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59" fontId="9" fillId="0" borderId="0" xfId="0" applyNumberFormat="1" applyFont="1" applyBorder="1" applyAlignment="1">
      <alignment horizontal="center"/>
    </xf>
    <xf numFmtId="200" fontId="6" fillId="0" borderId="0" xfId="0" applyNumberFormat="1" applyFont="1" applyAlignment="1">
      <alignment/>
    </xf>
    <xf numFmtId="0" fontId="9" fillId="0" borderId="0" xfId="0" applyFont="1" applyAlignment="1">
      <alignment horizontal="centerContinuous" vertical="center" shrinkToFit="1"/>
    </xf>
    <xf numFmtId="0" fontId="8" fillId="0" borderId="0" xfId="0" applyFont="1" applyAlignment="1">
      <alignment horizontal="centerContinuous" vertical="center" shrinkToFit="1"/>
    </xf>
    <xf numFmtId="43" fontId="9" fillId="0" borderId="0" xfId="33" applyFont="1" applyAlignment="1">
      <alignment/>
    </xf>
    <xf numFmtId="200" fontId="9" fillId="0" borderId="0" xfId="0" applyNumberFormat="1" applyFont="1" applyAlignment="1">
      <alignment/>
    </xf>
    <xf numFmtId="43" fontId="11" fillId="0" borderId="0" xfId="33" applyFont="1" applyAlignment="1">
      <alignment/>
    </xf>
    <xf numFmtId="200" fontId="11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200" fontId="8" fillId="0" borderId="0" xfId="0" applyNumberFormat="1" applyFont="1" applyAlignment="1">
      <alignment horizontal="center"/>
    </xf>
    <xf numFmtId="61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200" fontId="8" fillId="0" borderId="10" xfId="33" applyNumberFormat="1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59" fontId="9" fillId="0" borderId="15" xfId="0" applyNumberFormat="1" applyFont="1" applyBorder="1" applyAlignment="1">
      <alignment horizontal="center"/>
    </xf>
    <xf numFmtId="61" fontId="9" fillId="0" borderId="12" xfId="0" applyNumberFormat="1" applyFont="1" applyBorder="1" applyAlignment="1">
      <alignment horizontal="center"/>
    </xf>
    <xf numFmtId="61" fontId="8" fillId="0" borderId="16" xfId="33" applyNumberFormat="1" applyFont="1" applyBorder="1" applyAlignment="1">
      <alignment horizontal="center"/>
    </xf>
    <xf numFmtId="61" fontId="9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61" fontId="9" fillId="0" borderId="0" xfId="0" applyNumberFormat="1" applyFont="1" applyBorder="1" applyAlignment="1">
      <alignment horizontal="center"/>
    </xf>
    <xf numFmtId="59" fontId="8" fillId="0" borderId="17" xfId="0" applyNumberFormat="1" applyFont="1" applyBorder="1" applyAlignment="1">
      <alignment horizontal="center"/>
    </xf>
    <xf numFmtId="61" fontId="8" fillId="0" borderId="17" xfId="0" applyNumberFormat="1" applyFont="1" applyBorder="1" applyAlignment="1">
      <alignment horizontal="center"/>
    </xf>
    <xf numFmtId="59" fontId="6" fillId="0" borderId="16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200" fontId="6" fillId="0" borderId="10" xfId="33" applyNumberFormat="1" applyFont="1" applyBorder="1" applyAlignment="1">
      <alignment horizontal="center"/>
    </xf>
    <xf numFmtId="60" fontId="6" fillId="0" borderId="16" xfId="0" applyNumberFormat="1" applyFont="1" applyBorder="1" applyAlignment="1">
      <alignment horizontal="center"/>
    </xf>
    <xf numFmtId="61" fontId="6" fillId="0" borderId="12" xfId="0" applyNumberFormat="1" applyFont="1" applyBorder="1" applyAlignment="1">
      <alignment horizontal="center"/>
    </xf>
    <xf numFmtId="0" fontId="13" fillId="0" borderId="15" xfId="0" applyFont="1" applyBorder="1" applyAlignment="1">
      <alignment horizontal="right"/>
    </xf>
    <xf numFmtId="59" fontId="13" fillId="0" borderId="15" xfId="0" applyNumberFormat="1" applyFont="1" applyBorder="1" applyAlignment="1">
      <alignment horizontal="center"/>
    </xf>
    <xf numFmtId="60" fontId="13" fillId="0" borderId="15" xfId="0" applyNumberFormat="1" applyFont="1" applyBorder="1" applyAlignment="1">
      <alignment horizontal="center"/>
    </xf>
    <xf numFmtId="61" fontId="13" fillId="0" borderId="12" xfId="0" applyNumberFormat="1" applyFont="1" applyBorder="1" applyAlignment="1">
      <alignment horizontal="center"/>
    </xf>
    <xf numFmtId="62" fontId="13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2" fontId="6" fillId="0" borderId="16" xfId="0" applyNumberFormat="1" applyFont="1" applyBorder="1" applyAlignment="1">
      <alignment horizontal="center"/>
    </xf>
    <xf numFmtId="200" fontId="6" fillId="0" borderId="16" xfId="33" applyNumberFormat="1" applyFont="1" applyBorder="1" applyAlignment="1">
      <alignment horizontal="center"/>
    </xf>
    <xf numFmtId="43" fontId="6" fillId="0" borderId="16" xfId="0" applyNumberFormat="1" applyFont="1" applyBorder="1" applyAlignment="1">
      <alignment horizontal="center"/>
    </xf>
    <xf numFmtId="61" fontId="13" fillId="0" borderId="15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59" fontId="13" fillId="0" borderId="0" xfId="0" applyNumberFormat="1" applyFont="1" applyBorder="1" applyAlignment="1">
      <alignment horizontal="center"/>
    </xf>
    <xf numFmtId="60" fontId="13" fillId="0" borderId="0" xfId="0" applyNumberFormat="1" applyFont="1" applyBorder="1" applyAlignment="1">
      <alignment horizontal="center"/>
    </xf>
    <xf numFmtId="6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61" fontId="6" fillId="0" borderId="0" xfId="0" applyNumberFormat="1" applyFont="1" applyAlignment="1">
      <alignment horizontal="center"/>
    </xf>
    <xf numFmtId="200" fontId="14" fillId="0" borderId="13" xfId="0" applyNumberFormat="1" applyFont="1" applyBorder="1" applyAlignment="1">
      <alignment/>
    </xf>
    <xf numFmtId="0" fontId="6" fillId="0" borderId="17" xfId="0" applyFont="1" applyBorder="1" applyAlignment="1">
      <alignment/>
    </xf>
    <xf numFmtId="59" fontId="6" fillId="0" borderId="17" xfId="0" applyNumberFormat="1" applyFont="1" applyBorder="1" applyAlignment="1">
      <alignment horizontal="center"/>
    </xf>
    <xf numFmtId="61" fontId="6" fillId="0" borderId="17" xfId="0" applyNumberFormat="1" applyFont="1" applyBorder="1" applyAlignment="1">
      <alignment horizontal="center"/>
    </xf>
    <xf numFmtId="200" fontId="6" fillId="0" borderId="12" xfId="33" applyNumberFormat="1" applyFont="1" applyBorder="1" applyAlignment="1">
      <alignment horizontal="center"/>
    </xf>
    <xf numFmtId="200" fontId="6" fillId="0" borderId="0" xfId="33" applyNumberFormat="1" applyFont="1" applyBorder="1" applyAlignment="1">
      <alignment horizontal="center"/>
    </xf>
    <xf numFmtId="61" fontId="6" fillId="0" borderId="16" xfId="33" applyNumberFormat="1" applyFont="1" applyBorder="1" applyAlignment="1">
      <alignment horizontal="center"/>
    </xf>
    <xf numFmtId="60" fontId="13" fillId="0" borderId="15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59" fontId="6" fillId="0" borderId="10" xfId="0" applyNumberFormat="1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59" fontId="13" fillId="0" borderId="18" xfId="0" applyNumberFormat="1" applyFont="1" applyBorder="1" applyAlignment="1">
      <alignment horizontal="center"/>
    </xf>
    <xf numFmtId="61" fontId="13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00" fontId="15" fillId="0" borderId="0" xfId="33" applyNumberFormat="1" applyFont="1" applyAlignment="1">
      <alignment/>
    </xf>
    <xf numFmtId="61" fontId="13" fillId="0" borderId="0" xfId="0" applyNumberFormat="1" applyFont="1" applyAlignment="1">
      <alignment/>
    </xf>
    <xf numFmtId="0" fontId="6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59" fontId="6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61" fontId="6" fillId="0" borderId="16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5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61" fontId="6" fillId="0" borderId="0" xfId="0" applyNumberFormat="1" applyFont="1" applyBorder="1" applyAlignment="1">
      <alignment horizontal="center"/>
    </xf>
    <xf numFmtId="61" fontId="6" fillId="0" borderId="10" xfId="0" applyNumberFormat="1" applyFont="1" applyBorder="1" applyAlignment="1">
      <alignment horizontal="center"/>
    </xf>
    <xf numFmtId="200" fontId="6" fillId="0" borderId="16" xfId="33" applyNumberFormat="1" applyFont="1" applyBorder="1" applyAlignment="1">
      <alignment/>
    </xf>
    <xf numFmtId="200" fontId="6" fillId="0" borderId="12" xfId="33" applyNumberFormat="1" applyFont="1" applyBorder="1" applyAlignment="1">
      <alignment/>
    </xf>
    <xf numFmtId="61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200" fontId="6" fillId="0" borderId="0" xfId="33" applyNumberFormat="1" applyFont="1" applyBorder="1" applyAlignment="1">
      <alignment/>
    </xf>
    <xf numFmtId="0" fontId="6" fillId="0" borderId="0" xfId="0" applyFont="1" applyAlignment="1">
      <alignment horizontal="right"/>
    </xf>
    <xf numFmtId="59" fontId="6" fillId="0" borderId="0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61" fontId="16" fillId="0" borderId="12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200" fontId="6" fillId="0" borderId="16" xfId="33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200" fontId="6" fillId="0" borderId="16" xfId="0" applyNumberFormat="1" applyFont="1" applyFill="1" applyBorder="1" applyAlignment="1">
      <alignment horizontal="center"/>
    </xf>
    <xf numFmtId="200" fontId="6" fillId="0" borderId="16" xfId="33" applyNumberFormat="1" applyFont="1" applyFill="1" applyBorder="1" applyAlignment="1">
      <alignment vertical="center"/>
    </xf>
    <xf numFmtId="61" fontId="16" fillId="0" borderId="16" xfId="0" applyNumberFormat="1" applyFont="1" applyBorder="1" applyAlignment="1">
      <alignment horizontal="center"/>
    </xf>
    <xf numFmtId="61" fontId="13" fillId="0" borderId="0" xfId="0" applyNumberFormat="1" applyFont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Border="1" applyAlignment="1">
      <alignment/>
    </xf>
    <xf numFmtId="61" fontId="6" fillId="0" borderId="0" xfId="0" applyNumberFormat="1" applyFont="1" applyBorder="1" applyAlignment="1">
      <alignment/>
    </xf>
    <xf numFmtId="5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61" fontId="6" fillId="0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 horizontal="left" vertical="center"/>
    </xf>
    <xf numFmtId="200" fontId="6" fillId="0" borderId="16" xfId="33" applyNumberFormat="1" applyFont="1" applyFill="1" applyBorder="1" applyAlignment="1">
      <alignment/>
    </xf>
    <xf numFmtId="200" fontId="6" fillId="0" borderId="12" xfId="33" applyNumberFormat="1" applyFont="1" applyFill="1" applyBorder="1" applyAlignment="1">
      <alignment/>
    </xf>
    <xf numFmtId="49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left" vertical="center"/>
    </xf>
    <xf numFmtId="43" fontId="6" fillId="0" borderId="0" xfId="33" applyFont="1" applyAlignment="1">
      <alignment/>
    </xf>
    <xf numFmtId="0" fontId="6" fillId="0" borderId="0" xfId="0" applyFont="1" applyBorder="1" applyAlignment="1">
      <alignment horizontal="left"/>
    </xf>
    <xf numFmtId="49" fontId="6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200" fontId="6" fillId="0" borderId="0" xfId="0" applyNumberFormat="1" applyFont="1" applyBorder="1" applyAlignment="1">
      <alignment/>
    </xf>
    <xf numFmtId="43" fontId="6" fillId="0" borderId="0" xfId="33" applyFont="1" applyBorder="1" applyAlignment="1">
      <alignment/>
    </xf>
    <xf numFmtId="200" fontId="6" fillId="0" borderId="0" xfId="33" applyNumberFormat="1" applyFont="1" applyAlignment="1">
      <alignment/>
    </xf>
    <xf numFmtId="3" fontId="6" fillId="0" borderId="12" xfId="0" applyNumberFormat="1" applyFont="1" applyBorder="1" applyAlignment="1">
      <alignment horizontal="left"/>
    </xf>
    <xf numFmtId="43" fontId="8" fillId="0" borderId="0" xfId="33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200" fontId="6" fillId="0" borderId="12" xfId="0" applyNumberFormat="1" applyFont="1" applyBorder="1" applyAlignment="1">
      <alignment/>
    </xf>
    <xf numFmtId="200" fontId="6" fillId="0" borderId="16" xfId="0" applyNumberFormat="1" applyFont="1" applyBorder="1" applyAlignment="1">
      <alignment horizontal="center"/>
    </xf>
    <xf numFmtId="200" fontId="6" fillId="0" borderId="16" xfId="0" applyNumberFormat="1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61" fontId="6" fillId="0" borderId="10" xfId="0" applyNumberFormat="1" applyFont="1" applyFill="1" applyBorder="1" applyAlignment="1">
      <alignment horizontal="center"/>
    </xf>
    <xf numFmtId="59" fontId="53" fillId="0" borderId="1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59" fontId="6" fillId="0" borderId="16" xfId="0" applyNumberFormat="1" applyFont="1" applyFill="1" applyBorder="1" applyAlignment="1">
      <alignment horizontal="left"/>
    </xf>
    <xf numFmtId="59" fontId="9" fillId="0" borderId="0" xfId="0" applyNumberFormat="1" applyFont="1" applyBorder="1" applyAlignment="1">
      <alignment/>
    </xf>
    <xf numFmtId="59" fontId="8" fillId="0" borderId="10" xfId="0" applyNumberFormat="1" applyFont="1" applyBorder="1" applyAlignment="1">
      <alignment horizontal="center"/>
    </xf>
    <xf numFmtId="61" fontId="9" fillId="0" borderId="10" xfId="0" applyNumberFormat="1" applyFont="1" applyBorder="1" applyAlignment="1">
      <alignment horizontal="center"/>
    </xf>
    <xf numFmtId="59" fontId="9" fillId="0" borderId="16" xfId="0" applyNumberFormat="1" applyFont="1" applyBorder="1" applyAlignment="1">
      <alignment/>
    </xf>
    <xf numFmtId="200" fontId="8" fillId="0" borderId="12" xfId="0" applyNumberFormat="1" applyFont="1" applyBorder="1" applyAlignment="1">
      <alignment horizontal="center"/>
    </xf>
    <xf numFmtId="61" fontId="8" fillId="0" borderId="1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60" fontId="6" fillId="0" borderId="16" xfId="0" applyNumberFormat="1" applyFont="1" applyFill="1" applyBorder="1" applyAlignment="1">
      <alignment/>
    </xf>
    <xf numFmtId="60" fontId="6" fillId="0" borderId="16" xfId="0" applyNumberFormat="1" applyFont="1" applyFill="1" applyBorder="1" applyAlignment="1">
      <alignment horizontal="left"/>
    </xf>
    <xf numFmtId="60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33" borderId="10" xfId="0" applyFont="1" applyFill="1" applyBorder="1" applyAlignment="1">
      <alignment horizontal="right"/>
    </xf>
    <xf numFmtId="59" fontId="9" fillId="33" borderId="10" xfId="0" applyNumberFormat="1" applyFont="1" applyFill="1" applyBorder="1" applyAlignment="1">
      <alignment horizontal="center"/>
    </xf>
    <xf numFmtId="61" fontId="9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right"/>
    </xf>
    <xf numFmtId="59" fontId="9" fillId="33" borderId="18" xfId="0" applyNumberFormat="1" applyFont="1" applyFill="1" applyBorder="1" applyAlignment="1">
      <alignment horizontal="center"/>
    </xf>
    <xf numFmtId="61" fontId="9" fillId="33" borderId="15" xfId="0" applyNumberFormat="1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200" fontId="6" fillId="0" borderId="12" xfId="33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61" fontId="7" fillId="0" borderId="16" xfId="0" applyNumberFormat="1" applyFont="1" applyFill="1" applyBorder="1" applyAlignment="1">
      <alignment horizontal="center"/>
    </xf>
    <xf numFmtId="61" fontId="7" fillId="0" borderId="16" xfId="0" applyNumberFormat="1" applyFont="1" applyBorder="1" applyAlignment="1">
      <alignment horizontal="center"/>
    </xf>
    <xf numFmtId="59" fontId="6" fillId="0" borderId="0" xfId="0" applyNumberFormat="1" applyFont="1" applyBorder="1" applyAlignment="1">
      <alignment/>
    </xf>
    <xf numFmtId="60" fontId="13" fillId="0" borderId="0" xfId="0" applyNumberFormat="1" applyFont="1" applyFill="1" applyBorder="1" applyAlignment="1">
      <alignment horizontal="center"/>
    </xf>
    <xf numFmtId="5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 shrinkToFit="1"/>
    </xf>
    <xf numFmtId="5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59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9" fillId="0" borderId="11" xfId="0" applyFont="1" applyFill="1" applyBorder="1" applyAlignment="1">
      <alignment horizontal="center"/>
    </xf>
    <xf numFmtId="5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61" fontId="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61" fontId="35" fillId="0" borderId="16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133350</xdr:rowOff>
    </xdr:from>
    <xdr:to>
      <xdr:col>12</xdr:col>
      <xdr:colOff>28575</xdr:colOff>
      <xdr:row>29</xdr:row>
      <xdr:rowOff>133350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096250" y="707707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29</xdr:row>
      <xdr:rowOff>123825</xdr:rowOff>
    </xdr:from>
    <xdr:to>
      <xdr:col>16</xdr:col>
      <xdr:colOff>19050</xdr:colOff>
      <xdr:row>29</xdr:row>
      <xdr:rowOff>123825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8972550" y="706755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123825</xdr:rowOff>
    </xdr:from>
    <xdr:to>
      <xdr:col>18</xdr:col>
      <xdr:colOff>0</xdr:colOff>
      <xdr:row>30</xdr:row>
      <xdr:rowOff>123825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7038975" y="7305675"/>
          <a:ext cx="2600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32</xdr:row>
      <xdr:rowOff>171450</xdr:rowOff>
    </xdr:from>
    <xdr:to>
      <xdr:col>17</xdr:col>
      <xdr:colOff>209550</xdr:colOff>
      <xdr:row>32</xdr:row>
      <xdr:rowOff>171450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7038975" y="782955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36</xdr:row>
      <xdr:rowOff>142875</xdr:rowOff>
    </xdr:from>
    <xdr:to>
      <xdr:col>15</xdr:col>
      <xdr:colOff>19050</xdr:colOff>
      <xdr:row>36</xdr:row>
      <xdr:rowOff>142875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8763000" y="875347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37</xdr:row>
      <xdr:rowOff>142875</xdr:rowOff>
    </xdr:from>
    <xdr:to>
      <xdr:col>10</xdr:col>
      <xdr:colOff>28575</xdr:colOff>
      <xdr:row>37</xdr:row>
      <xdr:rowOff>142875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7639050" y="899160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38</xdr:row>
      <xdr:rowOff>142875</xdr:rowOff>
    </xdr:from>
    <xdr:to>
      <xdr:col>11</xdr:col>
      <xdr:colOff>9525</xdr:colOff>
      <xdr:row>38</xdr:row>
      <xdr:rowOff>142875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7848600" y="92297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39</xdr:row>
      <xdr:rowOff>114300</xdr:rowOff>
    </xdr:from>
    <xdr:to>
      <xdr:col>15</xdr:col>
      <xdr:colOff>200025</xdr:colOff>
      <xdr:row>39</xdr:row>
      <xdr:rowOff>114300</xdr:rowOff>
    </xdr:to>
    <xdr:sp>
      <xdr:nvSpPr>
        <xdr:cNvPr id="9" name="ลูกศรเชื่อมต่อแบบตรง 11"/>
        <xdr:cNvSpPr>
          <a:spLocks/>
        </xdr:cNvSpPr>
      </xdr:nvSpPr>
      <xdr:spPr>
        <a:xfrm>
          <a:off x="8782050" y="9439275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40</xdr:row>
      <xdr:rowOff>123825</xdr:rowOff>
    </xdr:from>
    <xdr:to>
      <xdr:col>10</xdr:col>
      <xdr:colOff>28575</xdr:colOff>
      <xdr:row>40</xdr:row>
      <xdr:rowOff>123825</xdr:rowOff>
    </xdr:to>
    <xdr:sp>
      <xdr:nvSpPr>
        <xdr:cNvPr id="10" name="ลูกศรเชื่อมต่อแบบตรง 13"/>
        <xdr:cNvSpPr>
          <a:spLocks/>
        </xdr:cNvSpPr>
      </xdr:nvSpPr>
      <xdr:spPr>
        <a:xfrm>
          <a:off x="7639050" y="96869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40</xdr:row>
      <xdr:rowOff>133350</xdr:rowOff>
    </xdr:from>
    <xdr:to>
      <xdr:col>14</xdr:col>
      <xdr:colOff>19050</xdr:colOff>
      <xdr:row>40</xdr:row>
      <xdr:rowOff>133350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8543925" y="969645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40</xdr:row>
      <xdr:rowOff>123825</xdr:rowOff>
    </xdr:from>
    <xdr:to>
      <xdr:col>17</xdr:col>
      <xdr:colOff>19050</xdr:colOff>
      <xdr:row>40</xdr:row>
      <xdr:rowOff>123825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9182100" y="96869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171450</xdr:rowOff>
    </xdr:from>
    <xdr:to>
      <xdr:col>17</xdr:col>
      <xdr:colOff>209550</xdr:colOff>
      <xdr:row>42</xdr:row>
      <xdr:rowOff>171450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7038975" y="102108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43</xdr:row>
      <xdr:rowOff>171450</xdr:rowOff>
    </xdr:from>
    <xdr:to>
      <xdr:col>12</xdr:col>
      <xdr:colOff>209550</xdr:colOff>
      <xdr:row>43</xdr:row>
      <xdr:rowOff>171450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8124825" y="10448925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44</xdr:row>
      <xdr:rowOff>209550</xdr:rowOff>
    </xdr:from>
    <xdr:to>
      <xdr:col>18</xdr:col>
      <xdr:colOff>0</xdr:colOff>
      <xdr:row>44</xdr:row>
      <xdr:rowOff>209550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8582025" y="10725150"/>
          <a:ext cx="1057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46</xdr:row>
      <xdr:rowOff>152400</xdr:rowOff>
    </xdr:from>
    <xdr:to>
      <xdr:col>15</xdr:col>
      <xdr:colOff>19050</xdr:colOff>
      <xdr:row>46</xdr:row>
      <xdr:rowOff>152400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8753475" y="1114425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428625</xdr:colOff>
      <xdr:row>25</xdr:row>
      <xdr:rowOff>0</xdr:rowOff>
    </xdr:from>
    <xdr:to>
      <xdr:col>36</xdr:col>
      <xdr:colOff>76200</xdr:colOff>
      <xdr:row>25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20202525" y="5953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381000</xdr:colOff>
      <xdr:row>25</xdr:row>
      <xdr:rowOff>0</xdr:rowOff>
    </xdr:from>
    <xdr:to>
      <xdr:col>29</xdr:col>
      <xdr:colOff>28575</xdr:colOff>
      <xdr:row>25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15887700" y="5953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17</xdr:row>
      <xdr:rowOff>133350</xdr:rowOff>
    </xdr:from>
    <xdr:to>
      <xdr:col>17</xdr:col>
      <xdr:colOff>219075</xdr:colOff>
      <xdr:row>17</xdr:row>
      <xdr:rowOff>133350</xdr:rowOff>
    </xdr:to>
    <xdr:sp>
      <xdr:nvSpPr>
        <xdr:cNvPr id="1" name="ลูกศรเชื่อมต่อแบบตรง 6"/>
        <xdr:cNvSpPr>
          <a:spLocks/>
        </xdr:cNvSpPr>
      </xdr:nvSpPr>
      <xdr:spPr>
        <a:xfrm>
          <a:off x="6886575" y="4067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428625</xdr:colOff>
      <xdr:row>84</xdr:row>
      <xdr:rowOff>114300</xdr:rowOff>
    </xdr:from>
    <xdr:to>
      <xdr:col>29</xdr:col>
      <xdr:colOff>533400</xdr:colOff>
      <xdr:row>84</xdr:row>
      <xdr:rowOff>114300</xdr:rowOff>
    </xdr:to>
    <xdr:sp>
      <xdr:nvSpPr>
        <xdr:cNvPr id="1" name="Line 19"/>
        <xdr:cNvSpPr>
          <a:spLocks/>
        </xdr:cNvSpPr>
      </xdr:nvSpPr>
      <xdr:spPr>
        <a:xfrm>
          <a:off x="14135100" y="1741170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171450</xdr:rowOff>
    </xdr:from>
    <xdr:to>
      <xdr:col>17</xdr:col>
      <xdr:colOff>238125</xdr:colOff>
      <xdr:row>5</xdr:row>
      <xdr:rowOff>171450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724650" y="1362075"/>
          <a:ext cx="2990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171450</xdr:rowOff>
    </xdr:from>
    <xdr:to>
      <xdr:col>18</xdr:col>
      <xdr:colOff>0</xdr:colOff>
      <xdr:row>10</xdr:row>
      <xdr:rowOff>171450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6705600" y="2552700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161925</xdr:rowOff>
    </xdr:from>
    <xdr:to>
      <xdr:col>18</xdr:col>
      <xdr:colOff>0</xdr:colOff>
      <xdr:row>16</xdr:row>
      <xdr:rowOff>161925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705600" y="397192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</xdr:row>
      <xdr:rowOff>114300</xdr:rowOff>
    </xdr:from>
    <xdr:to>
      <xdr:col>17</xdr:col>
      <xdr:colOff>209550</xdr:colOff>
      <xdr:row>49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6705600" y="1134427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142875</xdr:rowOff>
    </xdr:from>
    <xdr:to>
      <xdr:col>17</xdr:col>
      <xdr:colOff>209550</xdr:colOff>
      <xdr:row>28</xdr:row>
      <xdr:rowOff>142875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6705600" y="637222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34</xdr:row>
      <xdr:rowOff>161925</xdr:rowOff>
    </xdr:from>
    <xdr:to>
      <xdr:col>17</xdr:col>
      <xdr:colOff>238125</xdr:colOff>
      <xdr:row>34</xdr:row>
      <xdr:rowOff>161925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9229725" y="782002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40</xdr:row>
      <xdr:rowOff>133350</xdr:rowOff>
    </xdr:from>
    <xdr:to>
      <xdr:col>16</xdr:col>
      <xdr:colOff>228600</xdr:colOff>
      <xdr:row>40</xdr:row>
      <xdr:rowOff>133350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8953500" y="92202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40</xdr:row>
      <xdr:rowOff>142875</xdr:rowOff>
    </xdr:from>
    <xdr:to>
      <xdr:col>9</xdr:col>
      <xdr:colOff>247650</xdr:colOff>
      <xdr:row>40</xdr:row>
      <xdr:rowOff>142875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7191375" y="92297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40</xdr:row>
      <xdr:rowOff>114300</xdr:rowOff>
    </xdr:from>
    <xdr:to>
      <xdr:col>6</xdr:col>
      <xdr:colOff>228600</xdr:colOff>
      <xdr:row>40</xdr:row>
      <xdr:rowOff>114300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>
          <a:off x="6686550" y="92011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161925</xdr:rowOff>
    </xdr:from>
    <xdr:to>
      <xdr:col>17</xdr:col>
      <xdr:colOff>209550</xdr:colOff>
      <xdr:row>44</xdr:row>
      <xdr:rowOff>161925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705600" y="1020127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428625</xdr:colOff>
      <xdr:row>55</xdr:row>
      <xdr:rowOff>114300</xdr:rowOff>
    </xdr:from>
    <xdr:to>
      <xdr:col>29</xdr:col>
      <xdr:colOff>533400</xdr:colOff>
      <xdr:row>55</xdr:row>
      <xdr:rowOff>114300</xdr:rowOff>
    </xdr:to>
    <xdr:sp>
      <xdr:nvSpPr>
        <xdr:cNvPr id="1" name="Line 19"/>
        <xdr:cNvSpPr>
          <a:spLocks/>
        </xdr:cNvSpPr>
      </xdr:nvSpPr>
      <xdr:spPr>
        <a:xfrm>
          <a:off x="13973175" y="10334625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428625</xdr:colOff>
      <xdr:row>49</xdr:row>
      <xdr:rowOff>114300</xdr:rowOff>
    </xdr:from>
    <xdr:to>
      <xdr:col>29</xdr:col>
      <xdr:colOff>533400</xdr:colOff>
      <xdr:row>49</xdr:row>
      <xdr:rowOff>114300</xdr:rowOff>
    </xdr:to>
    <xdr:sp>
      <xdr:nvSpPr>
        <xdr:cNvPr id="1" name="Line 19"/>
        <xdr:cNvSpPr>
          <a:spLocks/>
        </xdr:cNvSpPr>
      </xdr:nvSpPr>
      <xdr:spPr>
        <a:xfrm>
          <a:off x="14135100" y="8905875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123825</xdr:rowOff>
    </xdr:from>
    <xdr:to>
      <xdr:col>12</xdr:col>
      <xdr:colOff>9525</xdr:colOff>
      <xdr:row>5</xdr:row>
      <xdr:rowOff>133350</xdr:rowOff>
    </xdr:to>
    <xdr:sp>
      <xdr:nvSpPr>
        <xdr:cNvPr id="2" name="ลูกศรเชื่อมต่อแบบตรง 7"/>
        <xdr:cNvSpPr>
          <a:spLocks/>
        </xdr:cNvSpPr>
      </xdr:nvSpPr>
      <xdr:spPr>
        <a:xfrm flipV="1">
          <a:off x="7924800" y="1314450"/>
          <a:ext cx="266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161925</xdr:rowOff>
    </xdr:from>
    <xdr:to>
      <xdr:col>17</xdr:col>
      <xdr:colOff>200025</xdr:colOff>
      <xdr:row>16</xdr:row>
      <xdr:rowOff>161925</xdr:rowOff>
    </xdr:to>
    <xdr:sp>
      <xdr:nvSpPr>
        <xdr:cNvPr id="3" name="ลูกศรเชื่อมต่อแบบตรง 20"/>
        <xdr:cNvSpPr>
          <a:spLocks/>
        </xdr:cNvSpPr>
      </xdr:nvSpPr>
      <xdr:spPr>
        <a:xfrm>
          <a:off x="6781800" y="4352925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133350</xdr:rowOff>
    </xdr:from>
    <xdr:to>
      <xdr:col>9</xdr:col>
      <xdr:colOff>200025</xdr:colOff>
      <xdr:row>27</xdr:row>
      <xdr:rowOff>133350</xdr:rowOff>
    </xdr:to>
    <xdr:sp>
      <xdr:nvSpPr>
        <xdr:cNvPr id="4" name="ลูกศรเชื่อมต่อแบบตรง 7"/>
        <xdr:cNvSpPr>
          <a:spLocks/>
        </xdr:cNvSpPr>
      </xdr:nvSpPr>
      <xdr:spPr>
        <a:xfrm>
          <a:off x="6781800" y="7153275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36</xdr:row>
      <xdr:rowOff>152400</xdr:rowOff>
    </xdr:from>
    <xdr:to>
      <xdr:col>9</xdr:col>
      <xdr:colOff>0</xdr:colOff>
      <xdr:row>36</xdr:row>
      <xdr:rowOff>152400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7210425" y="948690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36</xdr:row>
      <xdr:rowOff>133350</xdr:rowOff>
    </xdr:from>
    <xdr:to>
      <xdr:col>15</xdr:col>
      <xdr:colOff>9525</xdr:colOff>
      <xdr:row>36</xdr:row>
      <xdr:rowOff>133350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8496300" y="94678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38</xdr:row>
      <xdr:rowOff>142875</xdr:rowOff>
    </xdr:from>
    <xdr:to>
      <xdr:col>10</xdr:col>
      <xdr:colOff>9525</xdr:colOff>
      <xdr:row>38</xdr:row>
      <xdr:rowOff>142875</xdr:rowOff>
    </xdr:to>
    <xdr:sp>
      <xdr:nvSpPr>
        <xdr:cNvPr id="7" name="ลูกศรเชื่อมต่อแบบตรง 13"/>
        <xdr:cNvSpPr>
          <a:spLocks/>
        </xdr:cNvSpPr>
      </xdr:nvSpPr>
      <xdr:spPr>
        <a:xfrm>
          <a:off x="7439025" y="999172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40</xdr:row>
      <xdr:rowOff>133350</xdr:rowOff>
    </xdr:from>
    <xdr:to>
      <xdr:col>10</xdr:col>
      <xdr:colOff>9525</xdr:colOff>
      <xdr:row>40</xdr:row>
      <xdr:rowOff>133350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439025" y="104965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41</xdr:row>
      <xdr:rowOff>161925</xdr:rowOff>
    </xdr:from>
    <xdr:to>
      <xdr:col>10</xdr:col>
      <xdr:colOff>0</xdr:colOff>
      <xdr:row>41</xdr:row>
      <xdr:rowOff>161925</xdr:rowOff>
    </xdr:to>
    <xdr:sp>
      <xdr:nvSpPr>
        <xdr:cNvPr id="9" name="ลูกศรเชื่อมต่อแบบตรง 15"/>
        <xdr:cNvSpPr>
          <a:spLocks/>
        </xdr:cNvSpPr>
      </xdr:nvSpPr>
      <xdr:spPr>
        <a:xfrm>
          <a:off x="7429500" y="1078230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161925</xdr:rowOff>
    </xdr:from>
    <xdr:to>
      <xdr:col>17</xdr:col>
      <xdr:colOff>209550</xdr:colOff>
      <xdr:row>12</xdr:row>
      <xdr:rowOff>161925</xdr:rowOff>
    </xdr:to>
    <xdr:sp>
      <xdr:nvSpPr>
        <xdr:cNvPr id="10" name="ลูกศรเชื่อมต่อแบบตรง 21"/>
        <xdr:cNvSpPr>
          <a:spLocks/>
        </xdr:cNvSpPr>
      </xdr:nvSpPr>
      <xdr:spPr>
        <a:xfrm>
          <a:off x="6791325" y="3324225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161925</xdr:rowOff>
    </xdr:from>
    <xdr:to>
      <xdr:col>17</xdr:col>
      <xdr:colOff>209550</xdr:colOff>
      <xdr:row>4</xdr:row>
      <xdr:rowOff>161925</xdr:rowOff>
    </xdr:to>
    <xdr:sp>
      <xdr:nvSpPr>
        <xdr:cNvPr id="11" name="ลูกศรเชื่อมต่อแบบตรง 22"/>
        <xdr:cNvSpPr>
          <a:spLocks/>
        </xdr:cNvSpPr>
      </xdr:nvSpPr>
      <xdr:spPr>
        <a:xfrm>
          <a:off x="6791325" y="1266825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904875</xdr:colOff>
      <xdr:row>9</xdr:row>
      <xdr:rowOff>152400</xdr:rowOff>
    </xdr:from>
    <xdr:to>
      <xdr:col>9</xdr:col>
      <xdr:colOff>209550</xdr:colOff>
      <xdr:row>9</xdr:row>
      <xdr:rowOff>152400</xdr:rowOff>
    </xdr:to>
    <xdr:sp>
      <xdr:nvSpPr>
        <xdr:cNvPr id="12" name="ลูกศรเชื่อมต่อแบบตรง 23"/>
        <xdr:cNvSpPr>
          <a:spLocks/>
        </xdr:cNvSpPr>
      </xdr:nvSpPr>
      <xdr:spPr>
        <a:xfrm>
          <a:off x="6762750" y="25431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52</xdr:row>
      <xdr:rowOff>152400</xdr:rowOff>
    </xdr:from>
    <xdr:to>
      <xdr:col>11</xdr:col>
      <xdr:colOff>9525</xdr:colOff>
      <xdr:row>52</xdr:row>
      <xdr:rowOff>152400</xdr:rowOff>
    </xdr:to>
    <xdr:sp>
      <xdr:nvSpPr>
        <xdr:cNvPr id="13" name="ลูกศรเชื่อมต่อแบบตรง 24"/>
        <xdr:cNvSpPr>
          <a:spLocks/>
        </xdr:cNvSpPr>
      </xdr:nvSpPr>
      <xdr:spPr>
        <a:xfrm>
          <a:off x="7648575" y="135064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52</xdr:row>
      <xdr:rowOff>133350</xdr:rowOff>
    </xdr:from>
    <xdr:to>
      <xdr:col>15</xdr:col>
      <xdr:colOff>28575</xdr:colOff>
      <xdr:row>52</xdr:row>
      <xdr:rowOff>133350</xdr:rowOff>
    </xdr:to>
    <xdr:sp>
      <xdr:nvSpPr>
        <xdr:cNvPr id="14" name="ลูกศรเชื่อมต่อแบบตรง 25"/>
        <xdr:cNvSpPr>
          <a:spLocks/>
        </xdr:cNvSpPr>
      </xdr:nvSpPr>
      <xdr:spPr>
        <a:xfrm>
          <a:off x="8524875" y="1348740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55</xdr:row>
      <xdr:rowOff>152400</xdr:rowOff>
    </xdr:from>
    <xdr:to>
      <xdr:col>10</xdr:col>
      <xdr:colOff>19050</xdr:colOff>
      <xdr:row>55</xdr:row>
      <xdr:rowOff>152400</xdr:rowOff>
    </xdr:to>
    <xdr:sp>
      <xdr:nvSpPr>
        <xdr:cNvPr id="15" name="ลูกศรเชื่อมต่อแบบตรง 26"/>
        <xdr:cNvSpPr>
          <a:spLocks/>
        </xdr:cNvSpPr>
      </xdr:nvSpPr>
      <xdr:spPr>
        <a:xfrm>
          <a:off x="7439025" y="142779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55</xdr:row>
      <xdr:rowOff>161925</xdr:rowOff>
    </xdr:from>
    <xdr:to>
      <xdr:col>15</xdr:col>
      <xdr:colOff>219075</xdr:colOff>
      <xdr:row>55</xdr:row>
      <xdr:rowOff>161925</xdr:rowOff>
    </xdr:to>
    <xdr:sp>
      <xdr:nvSpPr>
        <xdr:cNvPr id="16" name="ลูกศรเชื่อมต่อแบบตรง 27"/>
        <xdr:cNvSpPr>
          <a:spLocks/>
        </xdr:cNvSpPr>
      </xdr:nvSpPr>
      <xdr:spPr>
        <a:xfrm>
          <a:off x="8705850" y="1428750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904875</xdr:colOff>
      <xdr:row>59</xdr:row>
      <xdr:rowOff>123825</xdr:rowOff>
    </xdr:from>
    <xdr:to>
      <xdr:col>17</xdr:col>
      <xdr:colOff>209550</xdr:colOff>
      <xdr:row>59</xdr:row>
      <xdr:rowOff>123825</xdr:rowOff>
    </xdr:to>
    <xdr:sp>
      <xdr:nvSpPr>
        <xdr:cNvPr id="17" name="ลูกศรเชื่อมต่อแบบตรง 28"/>
        <xdr:cNvSpPr>
          <a:spLocks/>
        </xdr:cNvSpPr>
      </xdr:nvSpPr>
      <xdr:spPr>
        <a:xfrm>
          <a:off x="6762750" y="15278100"/>
          <a:ext cx="2581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</xdr:row>
      <xdr:rowOff>133350</xdr:rowOff>
    </xdr:from>
    <xdr:to>
      <xdr:col>9</xdr:col>
      <xdr:colOff>0</xdr:colOff>
      <xdr:row>4</xdr:row>
      <xdr:rowOff>133350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781800" y="10858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142875</xdr:rowOff>
    </xdr:from>
    <xdr:to>
      <xdr:col>18</xdr:col>
      <xdr:colOff>0</xdr:colOff>
      <xdr:row>4</xdr:row>
      <xdr:rowOff>161925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553200" y="1095375"/>
          <a:ext cx="28384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72</xdr:row>
      <xdr:rowOff>114300</xdr:rowOff>
    </xdr:from>
    <xdr:to>
      <xdr:col>28</xdr:col>
      <xdr:colOff>333375</xdr:colOff>
      <xdr:row>72</xdr:row>
      <xdr:rowOff>114300</xdr:rowOff>
    </xdr:to>
    <xdr:sp>
      <xdr:nvSpPr>
        <xdr:cNvPr id="1" name="Line 9"/>
        <xdr:cNvSpPr>
          <a:spLocks/>
        </xdr:cNvSpPr>
      </xdr:nvSpPr>
      <xdr:spPr>
        <a:xfrm>
          <a:off x="13249275" y="139255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78</xdr:row>
      <xdr:rowOff>114300</xdr:rowOff>
    </xdr:from>
    <xdr:to>
      <xdr:col>28</xdr:col>
      <xdr:colOff>333375</xdr:colOff>
      <xdr:row>78</xdr:row>
      <xdr:rowOff>114300</xdr:rowOff>
    </xdr:to>
    <xdr:sp>
      <xdr:nvSpPr>
        <xdr:cNvPr id="1" name="Line 9"/>
        <xdr:cNvSpPr>
          <a:spLocks/>
        </xdr:cNvSpPr>
      </xdr:nvSpPr>
      <xdr:spPr>
        <a:xfrm>
          <a:off x="13249275" y="15354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114300</xdr:rowOff>
    </xdr:from>
    <xdr:to>
      <xdr:col>17</xdr:col>
      <xdr:colOff>228600</xdr:colOff>
      <xdr:row>4</xdr:row>
      <xdr:rowOff>114300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562725" y="1066800"/>
          <a:ext cx="2809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142875</xdr:rowOff>
    </xdr:from>
    <xdr:to>
      <xdr:col>17</xdr:col>
      <xdr:colOff>219075</xdr:colOff>
      <xdr:row>13</xdr:row>
      <xdr:rowOff>142875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6791325" y="3238500"/>
          <a:ext cx="2571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81</xdr:row>
      <xdr:rowOff>142875</xdr:rowOff>
    </xdr:from>
    <xdr:to>
      <xdr:col>17</xdr:col>
      <xdr:colOff>209550</xdr:colOff>
      <xdr:row>81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810375" y="19621500"/>
          <a:ext cx="2790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180975</xdr:rowOff>
    </xdr:from>
    <xdr:to>
      <xdr:col>9</xdr:col>
      <xdr:colOff>219075</xdr:colOff>
      <xdr:row>84</xdr:row>
      <xdr:rowOff>180975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6791325" y="203739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88</xdr:row>
      <xdr:rowOff>152400</xdr:rowOff>
    </xdr:from>
    <xdr:to>
      <xdr:col>14</xdr:col>
      <xdr:colOff>0</xdr:colOff>
      <xdr:row>88</xdr:row>
      <xdr:rowOff>152400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8001000" y="212979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428625</xdr:colOff>
      <xdr:row>12</xdr:row>
      <xdr:rowOff>0</xdr:rowOff>
    </xdr:from>
    <xdr:to>
      <xdr:col>36</xdr:col>
      <xdr:colOff>76200</xdr:colOff>
      <xdr:row>12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20202525" y="2857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381000</xdr:colOff>
      <xdr:row>12</xdr:row>
      <xdr:rowOff>0</xdr:rowOff>
    </xdr:from>
    <xdr:to>
      <xdr:col>29</xdr:col>
      <xdr:colOff>28575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15887700" y="2857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130" zoomScaleNormal="130" zoomScalePageLayoutView="0" workbookViewId="0" topLeftCell="A67">
      <selection activeCell="C75" sqref="C75"/>
    </sheetView>
  </sheetViews>
  <sheetFormatPr defaultColWidth="9.140625" defaultRowHeight="12.75"/>
  <cols>
    <col min="1" max="1" width="64.421875" style="20" customWidth="1"/>
    <col min="2" max="2" width="11.8515625" style="31" customWidth="1"/>
    <col min="3" max="3" width="13.57421875" style="31" customWidth="1"/>
    <col min="4" max="4" width="15.421875" style="31" customWidth="1"/>
    <col min="5" max="5" width="13.8515625" style="31" customWidth="1"/>
    <col min="6" max="6" width="12.421875" style="31" customWidth="1"/>
    <col min="7" max="7" width="9.140625" style="20" customWidth="1"/>
    <col min="8" max="8" width="17.421875" style="20" bestFit="1" customWidth="1"/>
    <col min="9" max="9" width="15.8515625" style="20" bestFit="1" customWidth="1"/>
    <col min="10" max="10" width="14.140625" style="20" bestFit="1" customWidth="1"/>
    <col min="11" max="11" width="15.8515625" style="20" bestFit="1" customWidth="1"/>
    <col min="12" max="12" width="14.00390625" style="20" bestFit="1" customWidth="1"/>
    <col min="13" max="13" width="13.140625" style="20" bestFit="1" customWidth="1"/>
    <col min="14" max="14" width="16.00390625" style="20" bestFit="1" customWidth="1"/>
    <col min="15" max="16384" width="9.140625" style="20" customWidth="1"/>
  </cols>
  <sheetData>
    <row r="1" ht="20.25">
      <c r="F1" s="43" t="s">
        <v>28</v>
      </c>
    </row>
    <row r="2" spans="1:6" ht="20.25">
      <c r="A2" s="60" t="s">
        <v>44</v>
      </c>
      <c r="B2" s="60"/>
      <c r="C2" s="60"/>
      <c r="D2" s="61"/>
      <c r="E2" s="61"/>
      <c r="F2" s="61"/>
    </row>
    <row r="3" spans="1:6" ht="20.25">
      <c r="A3" s="60" t="s">
        <v>354</v>
      </c>
      <c r="B3" s="60"/>
      <c r="C3" s="60"/>
      <c r="D3" s="61"/>
      <c r="E3" s="61"/>
      <c r="F3" s="61"/>
    </row>
    <row r="4" spans="1:6" ht="20.25">
      <c r="A4" s="60" t="s">
        <v>37</v>
      </c>
      <c r="B4" s="60"/>
      <c r="C4" s="60"/>
      <c r="D4" s="61"/>
      <c r="E4" s="61"/>
      <c r="F4" s="61"/>
    </row>
    <row r="5" spans="1:7" ht="20.25">
      <c r="A5" s="84" t="s">
        <v>51</v>
      </c>
      <c r="B5" s="84" t="s">
        <v>52</v>
      </c>
      <c r="C5" s="84" t="s">
        <v>54</v>
      </c>
      <c r="D5" s="84" t="s">
        <v>56</v>
      </c>
      <c r="E5" s="84" t="s">
        <v>54</v>
      </c>
      <c r="F5" s="84" t="s">
        <v>3</v>
      </c>
      <c r="G5" s="85"/>
    </row>
    <row r="6" spans="1:7" ht="20.25">
      <c r="A6" s="86"/>
      <c r="B6" s="86" t="s">
        <v>53</v>
      </c>
      <c r="C6" s="86" t="s">
        <v>55</v>
      </c>
      <c r="D6" s="86" t="s">
        <v>57</v>
      </c>
      <c r="E6" s="86" t="s">
        <v>43</v>
      </c>
      <c r="F6" s="86"/>
      <c r="G6" s="85"/>
    </row>
    <row r="7" spans="1:14" ht="20.25">
      <c r="A7" s="87" t="s">
        <v>66</v>
      </c>
      <c r="B7" s="3"/>
      <c r="C7" s="3"/>
      <c r="D7" s="88"/>
      <c r="E7" s="3"/>
      <c r="F7" s="3"/>
      <c r="H7" s="62"/>
      <c r="I7" s="63"/>
      <c r="N7" s="20">
        <f>SUM(H7:L7)</f>
        <v>0</v>
      </c>
    </row>
    <row r="8" spans="1:12" ht="20.25">
      <c r="A8" s="25" t="s">
        <v>698</v>
      </c>
      <c r="B8" s="46">
        <v>1</v>
      </c>
      <c r="C8" s="89">
        <f>B8*100/88</f>
        <v>1.1363636363636365</v>
      </c>
      <c r="D8" s="46">
        <v>300000</v>
      </c>
      <c r="E8" s="89">
        <f>D8*100/1599153050</f>
        <v>0.018759930451935167</v>
      </c>
      <c r="F8" s="24" t="s">
        <v>18</v>
      </c>
      <c r="H8" s="53"/>
      <c r="I8" s="29"/>
      <c r="J8" s="29"/>
      <c r="K8" s="29"/>
      <c r="L8" s="29"/>
    </row>
    <row r="9" spans="1:8" ht="20.25">
      <c r="A9" s="25" t="s">
        <v>699</v>
      </c>
      <c r="B9" s="46">
        <v>3</v>
      </c>
      <c r="C9" s="89">
        <f>B9*100/88</f>
        <v>3.409090909090909</v>
      </c>
      <c r="D9" s="90">
        <v>210000</v>
      </c>
      <c r="E9" s="89">
        <f>D9*100/1599153050</f>
        <v>0.013131951316354617</v>
      </c>
      <c r="F9" s="24" t="s">
        <v>18</v>
      </c>
      <c r="H9" s="53"/>
    </row>
    <row r="10" spans="1:9" ht="20.25">
      <c r="A10" s="91" t="s">
        <v>45</v>
      </c>
      <c r="B10" s="92">
        <f>SUM(B8:B9)</f>
        <v>4</v>
      </c>
      <c r="C10" s="93">
        <f>SUM(C8:C9)</f>
        <v>4.545454545454546</v>
      </c>
      <c r="D10" s="94">
        <f>SUM(D8:D9)</f>
        <v>510000</v>
      </c>
      <c r="E10" s="95">
        <f>SUM(E8:E9)</f>
        <v>0.03189188176828978</v>
      </c>
      <c r="F10" s="96"/>
      <c r="H10" s="53"/>
      <c r="I10" s="29"/>
    </row>
    <row r="11" spans="1:8" ht="20.25">
      <c r="A11" s="97" t="s">
        <v>603</v>
      </c>
      <c r="B11" s="24"/>
      <c r="C11" s="98"/>
      <c r="D11" s="99"/>
      <c r="E11" s="100"/>
      <c r="F11" s="24"/>
      <c r="H11" s="53"/>
    </row>
    <row r="12" spans="1:8" ht="20.25">
      <c r="A12" s="25" t="s">
        <v>700</v>
      </c>
      <c r="B12" s="46">
        <v>7</v>
      </c>
      <c r="C12" s="89">
        <f>B12*100/88</f>
        <v>7.954545454545454</v>
      </c>
      <c r="D12" s="114">
        <v>11231760</v>
      </c>
      <c r="E12" s="89">
        <f>D12*100/1599153050</f>
        <v>0.702356788176091</v>
      </c>
      <c r="F12" s="24" t="s">
        <v>19</v>
      </c>
      <c r="H12" s="53"/>
    </row>
    <row r="13" spans="1:8" ht="20.25">
      <c r="A13" s="25" t="s">
        <v>607</v>
      </c>
      <c r="B13" s="46">
        <v>1</v>
      </c>
      <c r="C13" s="89">
        <f>B13*100/88</f>
        <v>1.1363636363636365</v>
      </c>
      <c r="D13" s="114">
        <v>10000</v>
      </c>
      <c r="E13" s="89">
        <f>D13*100/1599153050</f>
        <v>0.0006253310150645055</v>
      </c>
      <c r="F13" s="24" t="s">
        <v>18</v>
      </c>
      <c r="H13" s="53"/>
    </row>
    <row r="14" spans="1:8" ht="20.25">
      <c r="A14" s="25" t="s">
        <v>701</v>
      </c>
      <c r="B14" s="46">
        <v>2</v>
      </c>
      <c r="C14" s="89">
        <f>B14*100/88</f>
        <v>2.272727272727273</v>
      </c>
      <c r="D14" s="114">
        <v>43000</v>
      </c>
      <c r="E14" s="89">
        <f>D14*100/1599153050</f>
        <v>0.002688923364777374</v>
      </c>
      <c r="F14" s="24" t="s">
        <v>19</v>
      </c>
      <c r="H14" s="64"/>
    </row>
    <row r="15" spans="1:8" ht="20.25">
      <c r="A15" s="25" t="s">
        <v>710</v>
      </c>
      <c r="B15" s="46">
        <v>11</v>
      </c>
      <c r="C15" s="89">
        <f>B15*100/88</f>
        <v>12.5</v>
      </c>
      <c r="D15" s="114">
        <v>1543500</v>
      </c>
      <c r="E15" s="89">
        <f>D15*100/1599153050</f>
        <v>0.09651984217520643</v>
      </c>
      <c r="F15" s="24" t="s">
        <v>19</v>
      </c>
      <c r="H15" s="29"/>
    </row>
    <row r="16" spans="1:8" ht="20.25">
      <c r="A16" s="91" t="s">
        <v>45</v>
      </c>
      <c r="B16" s="92">
        <f>SUM(B12:B15)</f>
        <v>21</v>
      </c>
      <c r="C16" s="93">
        <f>SUM(C12:C15)</f>
        <v>23.863636363636363</v>
      </c>
      <c r="D16" s="101">
        <f>SUM(D12:D15)</f>
        <v>12828260</v>
      </c>
      <c r="E16" s="93">
        <f>SUM(E12:E15)</f>
        <v>0.8021908847311392</v>
      </c>
      <c r="F16" s="96"/>
      <c r="H16" s="65"/>
    </row>
    <row r="17" spans="1:8" ht="20.25">
      <c r="A17" s="97" t="s">
        <v>613</v>
      </c>
      <c r="B17" s="24"/>
      <c r="C17" s="98"/>
      <c r="D17" s="99"/>
      <c r="E17" s="100"/>
      <c r="F17" s="24"/>
      <c r="H17" s="65"/>
    </row>
    <row r="18" spans="1:6" ht="20.25">
      <c r="A18" s="25" t="s">
        <v>702</v>
      </c>
      <c r="B18" s="46">
        <v>2</v>
      </c>
      <c r="C18" s="89">
        <f>B18*100/88</f>
        <v>2.272727272727273</v>
      </c>
      <c r="D18" s="23">
        <v>18312400</v>
      </c>
      <c r="E18" s="89">
        <f aca="true" t="shared" si="0" ref="E18:E23">D18*100/1599153050</f>
        <v>1.145131168026725</v>
      </c>
      <c r="F18" s="24" t="s">
        <v>27</v>
      </c>
    </row>
    <row r="19" spans="1:8" s="42" customFormat="1" ht="20.25">
      <c r="A19" s="25" t="s">
        <v>610</v>
      </c>
      <c r="B19" s="46">
        <v>1</v>
      </c>
      <c r="C19" s="89">
        <f>B19*100/88</f>
        <v>1.1363636363636365</v>
      </c>
      <c r="D19" s="107">
        <v>200000</v>
      </c>
      <c r="E19" s="89">
        <f t="shared" si="0"/>
        <v>0.01250662030129011</v>
      </c>
      <c r="F19" s="24" t="s">
        <v>18</v>
      </c>
      <c r="G19" s="35"/>
      <c r="H19" s="108"/>
    </row>
    <row r="20" spans="1:7" s="42" customFormat="1" ht="20.25">
      <c r="A20" s="25" t="s">
        <v>612</v>
      </c>
      <c r="B20" s="110">
        <v>1</v>
      </c>
      <c r="C20" s="89">
        <f>B20*100/88</f>
        <v>1.1363636363636365</v>
      </c>
      <c r="D20" s="111">
        <v>70000</v>
      </c>
      <c r="E20" s="89">
        <f t="shared" si="0"/>
        <v>0.0043773171054515385</v>
      </c>
      <c r="F20" s="24" t="s">
        <v>19</v>
      </c>
      <c r="G20" s="35"/>
    </row>
    <row r="21" spans="1:6" ht="20.25">
      <c r="A21" s="25" t="s">
        <v>614</v>
      </c>
      <c r="B21" s="46">
        <v>1</v>
      </c>
      <c r="C21" s="89">
        <f>B21*100/88</f>
        <v>1.1363636363636365</v>
      </c>
      <c r="D21" s="111">
        <v>20000</v>
      </c>
      <c r="E21" s="89">
        <f t="shared" si="0"/>
        <v>0.001250662030129011</v>
      </c>
      <c r="F21" s="24" t="s">
        <v>27</v>
      </c>
    </row>
    <row r="22" spans="1:6" ht="20.25">
      <c r="A22" s="25" t="s">
        <v>615</v>
      </c>
      <c r="B22" s="46">
        <v>1</v>
      </c>
      <c r="C22" s="89">
        <f>B22*100/88</f>
        <v>1.1363636363636365</v>
      </c>
      <c r="D22" s="111">
        <v>80000</v>
      </c>
      <c r="E22" s="89">
        <f t="shared" si="0"/>
        <v>0.005002648120516044</v>
      </c>
      <c r="F22" s="24" t="s">
        <v>18</v>
      </c>
    </row>
    <row r="23" spans="1:6" ht="20.25">
      <c r="A23" s="25" t="s">
        <v>616</v>
      </c>
      <c r="B23" s="46">
        <v>2</v>
      </c>
      <c r="C23" s="89">
        <f>B23*100/88</f>
        <v>2.272727272727273</v>
      </c>
      <c r="D23" s="111">
        <v>180000</v>
      </c>
      <c r="E23" s="89">
        <f t="shared" si="0"/>
        <v>0.0112559582711611</v>
      </c>
      <c r="F23" s="24" t="s">
        <v>27</v>
      </c>
    </row>
    <row r="24" spans="1:8" ht="20.25">
      <c r="A24" s="91" t="s">
        <v>45</v>
      </c>
      <c r="B24" s="92">
        <f>SUM(B18:B23)</f>
        <v>8</v>
      </c>
      <c r="C24" s="93">
        <f>SUM(C18:C23)</f>
        <v>9.090909090909092</v>
      </c>
      <c r="D24" s="101">
        <f>SUM(D18:D23)</f>
        <v>18862400</v>
      </c>
      <c r="E24" s="93">
        <f>SUM(E18:E23)</f>
        <v>1.1795243738552728</v>
      </c>
      <c r="F24" s="96"/>
      <c r="H24" s="29">
        <f>SUM(H21-H19)</f>
        <v>0</v>
      </c>
    </row>
    <row r="25" spans="1:8" s="27" customFormat="1" ht="20.25">
      <c r="A25" s="222">
        <v>4</v>
      </c>
      <c r="B25" s="223"/>
      <c r="C25" s="223"/>
      <c r="D25" s="223"/>
      <c r="E25" s="223"/>
      <c r="F25" s="223"/>
      <c r="H25" s="54"/>
    </row>
    <row r="26" spans="1:8" s="27" customFormat="1" ht="20.25">
      <c r="A26" s="58"/>
      <c r="B26" s="194"/>
      <c r="C26" s="194"/>
      <c r="D26" s="194"/>
      <c r="E26" s="194"/>
      <c r="F26" s="194"/>
      <c r="H26" s="54"/>
    </row>
    <row r="27" spans="1:8" s="27" customFormat="1" ht="20.25">
      <c r="A27" s="58"/>
      <c r="B27" s="194"/>
      <c r="C27" s="194"/>
      <c r="D27" s="194"/>
      <c r="E27" s="194"/>
      <c r="F27" s="194"/>
      <c r="H27" s="54"/>
    </row>
    <row r="28" spans="1:8" ht="20.25">
      <c r="A28" s="97" t="s">
        <v>618</v>
      </c>
      <c r="B28" s="24"/>
      <c r="C28" s="98"/>
      <c r="D28" s="99"/>
      <c r="E28" s="100"/>
      <c r="F28" s="24"/>
      <c r="H28" s="29"/>
    </row>
    <row r="29" spans="1:8" ht="20.25">
      <c r="A29" s="97" t="s">
        <v>129</v>
      </c>
      <c r="B29" s="24"/>
      <c r="C29" s="98"/>
      <c r="D29" s="113"/>
      <c r="E29" s="100"/>
      <c r="F29" s="24"/>
      <c r="H29" s="29"/>
    </row>
    <row r="30" spans="1:8" ht="20.25">
      <c r="A30" s="25" t="s">
        <v>617</v>
      </c>
      <c r="B30" s="46">
        <v>3</v>
      </c>
      <c r="C30" s="89">
        <f>B30*100/88</f>
        <v>3.409090909090909</v>
      </c>
      <c r="D30" s="23">
        <v>3217300</v>
      </c>
      <c r="E30" s="89">
        <f>D30*100/1599153050</f>
        <v>0.20118774747670337</v>
      </c>
      <c r="F30" s="24" t="s">
        <v>19</v>
      </c>
      <c r="H30" s="29"/>
    </row>
    <row r="31" spans="1:14" ht="20.25">
      <c r="A31" s="25" t="s">
        <v>703</v>
      </c>
      <c r="B31" s="110">
        <v>17</v>
      </c>
      <c r="C31" s="89">
        <f>B31*100/88</f>
        <v>19.318181818181817</v>
      </c>
      <c r="D31" s="23">
        <v>5692000</v>
      </c>
      <c r="E31" s="89">
        <f>D31*100/1599153050</f>
        <v>0.3559384137747166</v>
      </c>
      <c r="F31" s="24" t="s">
        <v>50</v>
      </c>
      <c r="H31" s="29"/>
      <c r="N31" s="20">
        <v>7.1</v>
      </c>
    </row>
    <row r="32" spans="1:14" ht="20.25">
      <c r="A32" s="91" t="s">
        <v>45</v>
      </c>
      <c r="B32" s="92">
        <f>SUM(B30:B31)</f>
        <v>20</v>
      </c>
      <c r="C32" s="93">
        <f>SUM(C30:C31)</f>
        <v>22.727272727272727</v>
      </c>
      <c r="D32" s="101">
        <f>SUM(D30:D31)</f>
        <v>8909300</v>
      </c>
      <c r="E32" s="93">
        <f>SUM(E30:E31)</f>
        <v>0.55712616125142</v>
      </c>
      <c r="F32" s="96"/>
      <c r="I32" s="53"/>
      <c r="J32" s="53"/>
      <c r="K32" s="53"/>
      <c r="L32" s="53"/>
      <c r="M32" s="53"/>
      <c r="N32" s="53"/>
    </row>
    <row r="33" spans="1:14" ht="20.25">
      <c r="A33" s="97" t="s">
        <v>621</v>
      </c>
      <c r="B33" s="24"/>
      <c r="C33" s="98"/>
      <c r="D33" s="99"/>
      <c r="E33" s="100"/>
      <c r="F33" s="24"/>
      <c r="I33" s="53"/>
      <c r="J33" s="53"/>
      <c r="K33" s="53"/>
      <c r="L33" s="53"/>
      <c r="M33" s="53"/>
      <c r="N33" s="53"/>
    </row>
    <row r="34" spans="1:14" ht="20.25">
      <c r="A34" s="25" t="s">
        <v>704</v>
      </c>
      <c r="B34" s="46">
        <v>1</v>
      </c>
      <c r="C34" s="89">
        <f>B34*100/88</f>
        <v>1.1363636363636365</v>
      </c>
      <c r="D34" s="114">
        <v>7000</v>
      </c>
      <c r="E34" s="89">
        <f>D34*100/1599153050</f>
        <v>0.00043773171054515387</v>
      </c>
      <c r="F34" s="24" t="s">
        <v>27</v>
      </c>
      <c r="I34" s="53"/>
      <c r="J34" s="53"/>
      <c r="K34" s="53"/>
      <c r="L34" s="53"/>
      <c r="M34" s="53"/>
      <c r="N34" s="53"/>
    </row>
    <row r="35" spans="1:14" ht="20.25">
      <c r="A35" s="25" t="s">
        <v>705</v>
      </c>
      <c r="B35" s="46">
        <v>1</v>
      </c>
      <c r="C35" s="89">
        <f>B35*100/88</f>
        <v>1.1363636363636365</v>
      </c>
      <c r="D35" s="114">
        <v>100000</v>
      </c>
      <c r="E35" s="89">
        <f>D35*100/1599153050</f>
        <v>0.006253310150645055</v>
      </c>
      <c r="F35" s="24" t="s">
        <v>50</v>
      </c>
      <c r="I35" s="53"/>
      <c r="J35" s="53"/>
      <c r="K35" s="53"/>
      <c r="L35" s="53"/>
      <c r="M35" s="53"/>
      <c r="N35" s="53"/>
    </row>
    <row r="36" spans="1:14" ht="20.25">
      <c r="A36" s="25" t="s">
        <v>706</v>
      </c>
      <c r="B36" s="46">
        <v>5</v>
      </c>
      <c r="C36" s="89">
        <f>B36*100/88</f>
        <v>5.681818181818182</v>
      </c>
      <c r="D36" s="23">
        <v>1902000</v>
      </c>
      <c r="E36" s="89">
        <f>D36*100/1599153050</f>
        <v>0.11893795906526895</v>
      </c>
      <c r="F36" s="24" t="s">
        <v>27</v>
      </c>
      <c r="I36" s="53"/>
      <c r="J36" s="53"/>
      <c r="K36" s="53"/>
      <c r="L36" s="53"/>
      <c r="M36" s="53"/>
      <c r="N36" s="53"/>
    </row>
    <row r="37" spans="1:14" ht="20.25">
      <c r="A37" s="91" t="s">
        <v>45</v>
      </c>
      <c r="B37" s="92">
        <f>SUM(B34:B36)</f>
        <v>7</v>
      </c>
      <c r="C37" s="93">
        <f>SUM(C34:C36)</f>
        <v>7.954545454545455</v>
      </c>
      <c r="D37" s="101">
        <f>SUM(D34:D36)</f>
        <v>2009000</v>
      </c>
      <c r="E37" s="93">
        <f>SUM(E34:E36)</f>
        <v>0.12562900092645915</v>
      </c>
      <c r="F37" s="96"/>
      <c r="I37" s="53"/>
      <c r="J37" s="53"/>
      <c r="K37" s="53"/>
      <c r="L37" s="53"/>
      <c r="M37" s="53"/>
      <c r="N37" s="53"/>
    </row>
    <row r="38" spans="1:14" ht="20.25">
      <c r="A38" s="97" t="s">
        <v>624</v>
      </c>
      <c r="B38" s="24"/>
      <c r="C38" s="98"/>
      <c r="D38" s="99"/>
      <c r="E38" s="100"/>
      <c r="F38" s="24"/>
      <c r="I38" s="53"/>
      <c r="J38" s="53"/>
      <c r="K38" s="53"/>
      <c r="L38" s="53"/>
      <c r="M38" s="53"/>
      <c r="N38" s="53"/>
    </row>
    <row r="39" spans="1:14" ht="20.25">
      <c r="A39" s="97" t="s">
        <v>130</v>
      </c>
      <c r="B39" s="24"/>
      <c r="C39" s="98"/>
      <c r="D39" s="113"/>
      <c r="E39" s="100"/>
      <c r="F39" s="24"/>
      <c r="I39" s="53"/>
      <c r="J39" s="53"/>
      <c r="K39" s="53"/>
      <c r="L39" s="53"/>
      <c r="M39" s="53"/>
      <c r="N39" s="53"/>
    </row>
    <row r="40" spans="1:14" ht="20.25">
      <c r="A40" s="25" t="s">
        <v>709</v>
      </c>
      <c r="B40" s="46">
        <v>1</v>
      </c>
      <c r="C40" s="89">
        <f>B40*100/88</f>
        <v>1.1363636363636365</v>
      </c>
      <c r="D40" s="23">
        <v>400000</v>
      </c>
      <c r="E40" s="89">
        <f>D40*100/1599153050</f>
        <v>0.02501324060258022</v>
      </c>
      <c r="F40" s="24" t="s">
        <v>18</v>
      </c>
      <c r="I40" s="53"/>
      <c r="J40" s="53"/>
      <c r="K40" s="53"/>
      <c r="L40" s="53"/>
      <c r="M40" s="53"/>
      <c r="N40" s="53"/>
    </row>
    <row r="41" spans="1:14" ht="20.25">
      <c r="A41" s="25" t="s">
        <v>707</v>
      </c>
      <c r="B41" s="46">
        <v>4</v>
      </c>
      <c r="C41" s="89">
        <f>B41*100/88</f>
        <v>4.545454545454546</v>
      </c>
      <c r="D41" s="23">
        <v>138000</v>
      </c>
      <c r="E41" s="89">
        <f>D41*100/1599153050</f>
        <v>0.008629568007890177</v>
      </c>
      <c r="F41" s="24" t="s">
        <v>18</v>
      </c>
      <c r="I41" s="53"/>
      <c r="J41" s="53"/>
      <c r="K41" s="53"/>
      <c r="L41" s="53"/>
      <c r="M41" s="53"/>
      <c r="N41" s="53"/>
    </row>
    <row r="42" spans="1:14" ht="20.25">
      <c r="A42" s="25" t="s">
        <v>708</v>
      </c>
      <c r="B42" s="46">
        <v>4</v>
      </c>
      <c r="C42" s="89">
        <f>B42*100/88</f>
        <v>4.545454545454546</v>
      </c>
      <c r="D42" s="23">
        <v>150000</v>
      </c>
      <c r="E42" s="89">
        <f>D42*100/1599153050</f>
        <v>0.009379965225967584</v>
      </c>
      <c r="F42" s="24" t="s">
        <v>18</v>
      </c>
      <c r="I42" s="53"/>
      <c r="J42" s="53"/>
      <c r="K42" s="53"/>
      <c r="L42" s="53"/>
      <c r="M42" s="53"/>
      <c r="N42" s="53"/>
    </row>
    <row r="43" spans="1:8" ht="20.25">
      <c r="A43" s="91" t="s">
        <v>45</v>
      </c>
      <c r="B43" s="92">
        <f>SUM(B40:B42)</f>
        <v>9</v>
      </c>
      <c r="C43" s="93">
        <f>SUM(C40:C42)</f>
        <v>10.227272727272728</v>
      </c>
      <c r="D43" s="101">
        <f>SUM(D40:D42)</f>
        <v>688000</v>
      </c>
      <c r="E43" s="115">
        <f>SUM(E40:E42)</f>
        <v>0.04302277383643798</v>
      </c>
      <c r="F43" s="96"/>
      <c r="H43" s="29"/>
    </row>
    <row r="44" spans="1:8" s="27" customFormat="1" ht="20.25">
      <c r="A44" s="222">
        <v>5</v>
      </c>
      <c r="B44" s="223"/>
      <c r="C44" s="223"/>
      <c r="D44" s="223"/>
      <c r="E44" s="223"/>
      <c r="F44" s="223"/>
      <c r="H44" s="54"/>
    </row>
    <row r="45" spans="1:8" s="27" customFormat="1" ht="20.25">
      <c r="A45" s="102"/>
      <c r="B45" s="103"/>
      <c r="C45" s="104"/>
      <c r="D45" s="105"/>
      <c r="E45" s="221"/>
      <c r="F45" s="106"/>
      <c r="H45" s="54"/>
    </row>
    <row r="46" spans="1:8" s="27" customFormat="1" ht="20.25">
      <c r="A46" s="102"/>
      <c r="B46" s="103"/>
      <c r="C46" s="104"/>
      <c r="D46" s="105"/>
      <c r="E46" s="221"/>
      <c r="F46" s="106"/>
      <c r="H46" s="54"/>
    </row>
    <row r="47" spans="1:8" s="27" customFormat="1" ht="20.25">
      <c r="A47" s="102"/>
      <c r="B47" s="103"/>
      <c r="C47" s="104"/>
      <c r="D47" s="105"/>
      <c r="E47" s="221"/>
      <c r="F47" s="106"/>
      <c r="H47" s="54"/>
    </row>
    <row r="48" spans="1:8" s="27" customFormat="1" ht="20.25">
      <c r="A48" s="102"/>
      <c r="B48" s="103"/>
      <c r="C48" s="104"/>
      <c r="D48" s="105"/>
      <c r="E48" s="221"/>
      <c r="F48" s="106"/>
      <c r="H48" s="54"/>
    </row>
    <row r="49" spans="1:8" s="27" customFormat="1" ht="20.25">
      <c r="A49" s="102"/>
      <c r="B49" s="103"/>
      <c r="C49" s="104"/>
      <c r="D49" s="105"/>
      <c r="E49" s="221"/>
      <c r="F49" s="106"/>
      <c r="H49" s="54"/>
    </row>
    <row r="50" spans="1:8" s="27" customFormat="1" ht="20.25">
      <c r="A50" s="102"/>
      <c r="B50" s="103"/>
      <c r="C50" s="104"/>
      <c r="D50" s="105"/>
      <c r="E50" s="221"/>
      <c r="F50" s="106"/>
      <c r="H50" s="54"/>
    </row>
    <row r="51" spans="1:8" s="27" customFormat="1" ht="20.25">
      <c r="A51" s="102"/>
      <c r="B51" s="103"/>
      <c r="C51" s="104"/>
      <c r="D51" s="105"/>
      <c r="E51" s="221"/>
      <c r="F51" s="106"/>
      <c r="H51" s="54"/>
    </row>
    <row r="52" spans="1:8" s="27" customFormat="1" ht="20.25">
      <c r="A52" s="102"/>
      <c r="B52" s="103"/>
      <c r="C52" s="104"/>
      <c r="D52" s="105"/>
      <c r="E52" s="221"/>
      <c r="F52" s="106"/>
      <c r="H52" s="54"/>
    </row>
    <row r="53" spans="1:14" ht="20.25">
      <c r="A53" s="97" t="s">
        <v>628</v>
      </c>
      <c r="B53" s="24"/>
      <c r="C53" s="98"/>
      <c r="D53" s="99"/>
      <c r="E53" s="100"/>
      <c r="F53" s="24"/>
      <c r="I53" s="53"/>
      <c r="J53" s="53"/>
      <c r="K53" s="53"/>
      <c r="L53" s="53"/>
      <c r="M53" s="53"/>
      <c r="N53" s="53"/>
    </row>
    <row r="54" spans="1:8" ht="20.25">
      <c r="A54" s="25" t="s">
        <v>711</v>
      </c>
      <c r="B54" s="46">
        <v>8</v>
      </c>
      <c r="C54" s="89">
        <f>B54*100/88</f>
        <v>9.090909090909092</v>
      </c>
      <c r="D54" s="23">
        <v>48139040</v>
      </c>
      <c r="E54" s="89">
        <f>D54*100/1599153050</f>
        <v>3.0102834747430833</v>
      </c>
      <c r="F54" s="24" t="s">
        <v>18</v>
      </c>
      <c r="H54" s="53"/>
    </row>
    <row r="55" spans="1:14" ht="20.25">
      <c r="A55" s="25" t="s">
        <v>712</v>
      </c>
      <c r="B55" s="46">
        <v>1</v>
      </c>
      <c r="C55" s="89">
        <f>B55*100/88</f>
        <v>1.1363636363636365</v>
      </c>
      <c r="D55" s="11">
        <v>34000</v>
      </c>
      <c r="E55" s="89">
        <f>D55*100/1599153050</f>
        <v>0.002126125451219319</v>
      </c>
      <c r="F55" s="24" t="s">
        <v>19</v>
      </c>
      <c r="H55" s="29"/>
      <c r="N55" s="66"/>
    </row>
    <row r="56" spans="1:14" ht="20.25">
      <c r="A56" s="25" t="s">
        <v>713</v>
      </c>
      <c r="B56" s="110">
        <v>1</v>
      </c>
      <c r="C56" s="89">
        <f>B56*100/88</f>
        <v>1.1363636363636365</v>
      </c>
      <c r="D56" s="23">
        <v>20000</v>
      </c>
      <c r="E56" s="89">
        <f>D56*100/1599153050</f>
        <v>0.001250662030129011</v>
      </c>
      <c r="F56" s="24" t="s">
        <v>18</v>
      </c>
      <c r="N56" s="66"/>
    </row>
    <row r="57" spans="1:8" ht="20.25">
      <c r="A57" s="91" t="s">
        <v>45</v>
      </c>
      <c r="B57" s="92">
        <f>SUM(B54:B56)</f>
        <v>10</v>
      </c>
      <c r="C57" s="93">
        <f>SUM(C54:C56)</f>
        <v>11.363636363636365</v>
      </c>
      <c r="D57" s="101">
        <f>SUM(D54:D56)</f>
        <v>48193040</v>
      </c>
      <c r="E57" s="93">
        <f>SUM(E54:E56)</f>
        <v>3.0136602622244317</v>
      </c>
      <c r="F57" s="96"/>
      <c r="H57" s="29"/>
    </row>
    <row r="58" spans="1:8" ht="20.25">
      <c r="A58" s="91" t="s">
        <v>0</v>
      </c>
      <c r="B58" s="92">
        <f>B10+B16+B24+B32+B37+B43+B57</f>
        <v>79</v>
      </c>
      <c r="C58" s="93">
        <f>C10+C16+C24+C32+C37+C43+C57</f>
        <v>89.77272727272728</v>
      </c>
      <c r="D58" s="101">
        <f>D10+D16+D24+D32+D37+D43+D57</f>
        <v>92000000</v>
      </c>
      <c r="E58" s="93">
        <f>E10+E16+E24+E32+E37+E43+E57</f>
        <v>5.75304533859345</v>
      </c>
      <c r="F58" s="96"/>
      <c r="H58" s="29"/>
    </row>
    <row r="59" spans="1:8" ht="20.25">
      <c r="A59" s="116" t="s">
        <v>181</v>
      </c>
      <c r="B59" s="117">
        <v>1</v>
      </c>
      <c r="C59" s="89">
        <f>B59*100/88</f>
        <v>1.1363636363636365</v>
      </c>
      <c r="D59" s="23">
        <v>9054300</v>
      </c>
      <c r="E59" s="89">
        <f aca="true" t="shared" si="1" ref="E59:E65">D59*100/1599153050</f>
        <v>0.5661934609698552</v>
      </c>
      <c r="F59" s="24" t="s">
        <v>19</v>
      </c>
      <c r="H59" s="29"/>
    </row>
    <row r="60" spans="1:8" ht="20.25">
      <c r="A60" s="118" t="s">
        <v>131</v>
      </c>
      <c r="B60" s="46">
        <v>1</v>
      </c>
      <c r="C60" s="89">
        <f>B60*100/88</f>
        <v>1.1363636363636365</v>
      </c>
      <c r="D60" s="23">
        <v>1200000</v>
      </c>
      <c r="E60" s="89">
        <f t="shared" si="1"/>
        <v>0.07503972180774067</v>
      </c>
      <c r="F60" s="24" t="s">
        <v>50</v>
      </c>
      <c r="H60" s="29"/>
    </row>
    <row r="61" spans="1:8" ht="20.25">
      <c r="A61" s="118"/>
      <c r="B61" s="46">
        <v>1</v>
      </c>
      <c r="C61" s="89">
        <f>B61*100/88</f>
        <v>1.1363636363636365</v>
      </c>
      <c r="D61" s="23">
        <v>19213600</v>
      </c>
      <c r="E61" s="89">
        <f t="shared" si="1"/>
        <v>1.2014859991043383</v>
      </c>
      <c r="F61" s="24" t="s">
        <v>714</v>
      </c>
      <c r="H61" s="29"/>
    </row>
    <row r="62" spans="1:8" ht="20.25">
      <c r="A62" s="118"/>
      <c r="B62" s="46">
        <v>1</v>
      </c>
      <c r="C62" s="89">
        <f>B62*100/88</f>
        <v>1.1363636363636365</v>
      </c>
      <c r="D62" s="23">
        <v>1176000</v>
      </c>
      <c r="E62" s="89">
        <f t="shared" si="1"/>
        <v>0.07353892737158585</v>
      </c>
      <c r="F62" s="24" t="s">
        <v>640</v>
      </c>
      <c r="H62" s="29"/>
    </row>
    <row r="63" spans="1:8" ht="20.25">
      <c r="A63" s="118"/>
      <c r="B63" s="46">
        <v>1</v>
      </c>
      <c r="C63" s="89">
        <f>B63*100/88</f>
        <v>1.1363636363636365</v>
      </c>
      <c r="D63" s="23">
        <v>1800000</v>
      </c>
      <c r="E63" s="89">
        <f t="shared" si="1"/>
        <v>0.112559582711611</v>
      </c>
      <c r="F63" s="24" t="s">
        <v>659</v>
      </c>
      <c r="H63" s="29"/>
    </row>
    <row r="64" spans="1:8" ht="20.25">
      <c r="A64" s="118"/>
      <c r="B64" s="46">
        <v>3</v>
      </c>
      <c r="C64" s="89">
        <f>B64*100/88</f>
        <v>3.409090909090909</v>
      </c>
      <c r="D64" s="23">
        <v>38150</v>
      </c>
      <c r="E64" s="89">
        <f t="shared" si="1"/>
        <v>0.0023856378224710885</v>
      </c>
      <c r="F64" s="24" t="s">
        <v>715</v>
      </c>
      <c r="H64" s="29"/>
    </row>
    <row r="65" spans="1:8" ht="20.25">
      <c r="A65" s="118"/>
      <c r="B65" s="46">
        <v>1</v>
      </c>
      <c r="C65" s="89">
        <f>B65*100/88</f>
        <v>1.1363636363636365</v>
      </c>
      <c r="D65" s="23">
        <v>1474671000</v>
      </c>
      <c r="E65" s="89">
        <f t="shared" si="1"/>
        <v>92.21575133161895</v>
      </c>
      <c r="F65" s="24" t="s">
        <v>729</v>
      </c>
      <c r="H65" s="29"/>
    </row>
    <row r="66" spans="1:6" ht="23.25" customHeight="1">
      <c r="A66" s="91" t="s">
        <v>45</v>
      </c>
      <c r="B66" s="92">
        <f>SUM(B59:B65)</f>
        <v>9</v>
      </c>
      <c r="C66" s="93">
        <f>SUM(C59:C65)</f>
        <v>10.227272727272728</v>
      </c>
      <c r="D66" s="101">
        <f>SUM(D59:D65)</f>
        <v>1507153050</v>
      </c>
      <c r="E66" s="93">
        <f>SUM(E59:E65)</f>
        <v>94.24695466140655</v>
      </c>
      <c r="F66" s="96"/>
    </row>
    <row r="67" spans="1:6" ht="21.75" customHeight="1" thickBot="1">
      <c r="A67" s="91" t="s">
        <v>0</v>
      </c>
      <c r="B67" s="119">
        <f>B58+B66</f>
        <v>88</v>
      </c>
      <c r="C67" s="119">
        <f>C10+C16+C24+C32+C37+C43+C57+C66</f>
        <v>100.00000000000001</v>
      </c>
      <c r="D67" s="120">
        <f>D58+D66</f>
        <v>1599153050</v>
      </c>
      <c r="E67" s="120">
        <f>E10+E16+E24+E32+E37+E43+E57+E66</f>
        <v>100</v>
      </c>
      <c r="F67" s="121"/>
    </row>
    <row r="68" spans="1:6" ht="21" thickTop="1">
      <c r="A68" s="222">
        <v>6</v>
      </c>
      <c r="B68" s="223"/>
      <c r="C68" s="223"/>
      <c r="D68" s="223"/>
      <c r="E68" s="223"/>
      <c r="F68" s="223"/>
    </row>
    <row r="69" spans="1:3" ht="20.25">
      <c r="A69" s="20" t="s">
        <v>65</v>
      </c>
      <c r="C69" s="31" t="s">
        <v>65</v>
      </c>
    </row>
    <row r="70" spans="1:4" ht="27.75">
      <c r="A70" s="122"/>
      <c r="D70" s="67"/>
    </row>
    <row r="71" spans="1:4" ht="27.75">
      <c r="A71" s="122"/>
      <c r="B71" s="36"/>
      <c r="D71" s="67"/>
    </row>
    <row r="72" ht="20.25">
      <c r="D72" s="67"/>
    </row>
  </sheetData>
  <sheetProtection/>
  <mergeCells count="3">
    <mergeCell ref="A68:F68"/>
    <mergeCell ref="A25:F25"/>
    <mergeCell ref="A44:F44"/>
  </mergeCells>
  <printOptions/>
  <pageMargins left="0.35433070866141736" right="0.33" top="0.6" bottom="0.15748031496062992" header="0.2362204724409449" footer="0.2362204724409449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zoomScale="130" zoomScaleNormal="130" zoomScalePageLayoutView="0" workbookViewId="0" topLeftCell="A1">
      <selection activeCell="B5" sqref="B5"/>
    </sheetView>
  </sheetViews>
  <sheetFormatPr defaultColWidth="9.140625" defaultRowHeight="12.75"/>
  <cols>
    <col min="1" max="1" width="4.7109375" style="85" customWidth="1"/>
    <col min="2" max="2" width="23.28125" style="85" customWidth="1"/>
    <col min="3" max="3" width="35.140625" style="85" customWidth="1"/>
    <col min="4" max="4" width="10.421875" style="85" customWidth="1"/>
    <col min="5" max="5" width="11.28125" style="85" customWidth="1"/>
    <col min="6" max="6" width="12.8515625" style="85" customWidth="1"/>
    <col min="7" max="7" width="3.7109375" style="85" customWidth="1"/>
    <col min="8" max="8" width="4.140625" style="85" customWidth="1"/>
    <col min="9" max="9" width="3.421875" style="85" customWidth="1"/>
    <col min="10" max="10" width="3.7109375" style="85" customWidth="1"/>
    <col min="11" max="12" width="3.421875" style="85" customWidth="1"/>
    <col min="13" max="13" width="4.140625" style="85" customWidth="1"/>
    <col min="14" max="18" width="3.421875" style="85" customWidth="1"/>
    <col min="19" max="16384" width="9.140625" style="85" customWidth="1"/>
  </cols>
  <sheetData>
    <row r="1" ht="18.75">
      <c r="A1" s="130" t="s">
        <v>427</v>
      </c>
    </row>
    <row r="2" ht="18.75">
      <c r="A2" s="130" t="s">
        <v>432</v>
      </c>
    </row>
    <row r="3" spans="1:18" ht="18.75">
      <c r="A3" s="3" t="s">
        <v>16</v>
      </c>
      <c r="B3" s="3" t="s">
        <v>2</v>
      </c>
      <c r="C3" s="3" t="s">
        <v>38</v>
      </c>
      <c r="D3" s="3" t="s">
        <v>57</v>
      </c>
      <c r="E3" s="4" t="s">
        <v>40</v>
      </c>
      <c r="F3" s="3" t="s">
        <v>42</v>
      </c>
      <c r="G3" s="227" t="s">
        <v>189</v>
      </c>
      <c r="H3" s="227"/>
      <c r="I3" s="228"/>
      <c r="J3" s="229" t="s">
        <v>356</v>
      </c>
      <c r="K3" s="227"/>
      <c r="L3" s="227"/>
      <c r="M3" s="227"/>
      <c r="N3" s="227"/>
      <c r="O3" s="227"/>
      <c r="P3" s="227"/>
      <c r="Q3" s="227"/>
      <c r="R3" s="228"/>
    </row>
    <row r="4" spans="1:18" ht="18.75">
      <c r="A4" s="6" t="s">
        <v>17</v>
      </c>
      <c r="B4" s="6"/>
      <c r="C4" s="6" t="s">
        <v>39</v>
      </c>
      <c r="D4" s="6"/>
      <c r="E4" s="7" t="s">
        <v>41</v>
      </c>
      <c r="F4" s="6" t="s">
        <v>41</v>
      </c>
      <c r="G4" s="124" t="s">
        <v>4</v>
      </c>
      <c r="H4" s="131" t="s">
        <v>5</v>
      </c>
      <c r="I4" s="131" t="s">
        <v>6</v>
      </c>
      <c r="J4" s="131" t="s">
        <v>7</v>
      </c>
      <c r="K4" s="131" t="s">
        <v>8</v>
      </c>
      <c r="L4" s="131" t="s">
        <v>9</v>
      </c>
      <c r="M4" s="131" t="s">
        <v>10</v>
      </c>
      <c r="N4" s="131" t="s">
        <v>11</v>
      </c>
      <c r="O4" s="131" t="s">
        <v>12</v>
      </c>
      <c r="P4" s="131" t="s">
        <v>13</v>
      </c>
      <c r="Q4" s="131" t="s">
        <v>14</v>
      </c>
      <c r="R4" s="131" t="s">
        <v>15</v>
      </c>
    </row>
    <row r="5" spans="1:19" ht="18.75">
      <c r="A5" s="164">
        <v>1</v>
      </c>
      <c r="B5" s="10" t="s">
        <v>257</v>
      </c>
      <c r="C5" s="203" t="s">
        <v>691</v>
      </c>
      <c r="D5" s="11">
        <v>200000</v>
      </c>
      <c r="E5" s="12" t="s">
        <v>71</v>
      </c>
      <c r="F5" s="166" t="s">
        <v>433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33"/>
    </row>
    <row r="6" spans="1:18" ht="18.75">
      <c r="A6" s="12"/>
      <c r="B6" s="10"/>
      <c r="C6" s="10" t="s">
        <v>692</v>
      </c>
      <c r="D6" s="11"/>
      <c r="E6" s="12" t="s">
        <v>72</v>
      </c>
      <c r="F6" s="12" t="s">
        <v>18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8.75">
      <c r="A7" s="12"/>
      <c r="B7" s="10"/>
      <c r="C7" s="10" t="s">
        <v>693</v>
      </c>
      <c r="D7" s="11"/>
      <c r="E7" s="12"/>
      <c r="F7" s="12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.75">
      <c r="A8" s="12"/>
      <c r="B8" s="10"/>
      <c r="C8" s="10"/>
      <c r="D8" s="11"/>
      <c r="E8" s="10"/>
      <c r="F8" s="12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12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0.25">
      <c r="A10" s="223">
        <v>17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</row>
    <row r="11" spans="1:18" ht="18.75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</row>
    <row r="12" spans="1:18" ht="18.7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ht="18.75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ht="18.75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ht="18.75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ht="18.75">
      <c r="D16" s="142"/>
    </row>
    <row r="17" spans="1:18" ht="18.75">
      <c r="A17" s="233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</row>
    <row r="18" ht="18.75">
      <c r="D18" s="142"/>
    </row>
    <row r="28" ht="18.75">
      <c r="C28" s="142"/>
    </row>
  </sheetData>
  <sheetProtection/>
  <mergeCells count="4">
    <mergeCell ref="G3:I3"/>
    <mergeCell ref="J3:R3"/>
    <mergeCell ref="A10:R10"/>
    <mergeCell ref="A17:R17"/>
  </mergeCells>
  <printOptions/>
  <pageMargins left="0.26" right="0.26" top="0.83" bottom="0.15748031496063" header="0.511811023622047" footer="0.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zoomScale="130" zoomScaleNormal="130" zoomScalePageLayoutView="0" workbookViewId="0" topLeftCell="A1">
      <selection activeCell="C11" sqref="C11"/>
    </sheetView>
  </sheetViews>
  <sheetFormatPr defaultColWidth="9.140625" defaultRowHeight="12.75"/>
  <cols>
    <col min="1" max="1" width="4.7109375" style="85" customWidth="1"/>
    <col min="2" max="2" width="23.28125" style="85" customWidth="1"/>
    <col min="3" max="3" width="35.140625" style="85" customWidth="1"/>
    <col min="4" max="4" width="10.421875" style="85" customWidth="1"/>
    <col min="5" max="5" width="11.28125" style="85" customWidth="1"/>
    <col min="6" max="6" width="12.8515625" style="85" customWidth="1"/>
    <col min="7" max="7" width="3.7109375" style="85" customWidth="1"/>
    <col min="8" max="8" width="4.140625" style="85" customWidth="1"/>
    <col min="9" max="9" width="3.421875" style="85" customWidth="1"/>
    <col min="10" max="10" width="3.7109375" style="85" customWidth="1"/>
    <col min="11" max="12" width="3.421875" style="85" customWidth="1"/>
    <col min="13" max="13" width="4.140625" style="85" customWidth="1"/>
    <col min="14" max="18" width="3.421875" style="85" customWidth="1"/>
    <col min="19" max="16384" width="9.140625" style="85" customWidth="1"/>
  </cols>
  <sheetData>
    <row r="1" ht="18.75">
      <c r="A1" s="130" t="s">
        <v>427</v>
      </c>
    </row>
    <row r="2" ht="18.75">
      <c r="A2" s="130" t="s">
        <v>434</v>
      </c>
    </row>
    <row r="3" spans="1:18" ht="18.75">
      <c r="A3" s="3" t="s">
        <v>16</v>
      </c>
      <c r="B3" s="3" t="s">
        <v>2</v>
      </c>
      <c r="C3" s="3" t="s">
        <v>38</v>
      </c>
      <c r="D3" s="3" t="s">
        <v>57</v>
      </c>
      <c r="E3" s="4" t="s">
        <v>40</v>
      </c>
      <c r="F3" s="3" t="s">
        <v>42</v>
      </c>
      <c r="G3" s="227" t="s">
        <v>189</v>
      </c>
      <c r="H3" s="227"/>
      <c r="I3" s="228"/>
      <c r="J3" s="229" t="s">
        <v>356</v>
      </c>
      <c r="K3" s="227"/>
      <c r="L3" s="227"/>
      <c r="M3" s="227"/>
      <c r="N3" s="227"/>
      <c r="O3" s="227"/>
      <c r="P3" s="227"/>
      <c r="Q3" s="227"/>
      <c r="R3" s="228"/>
    </row>
    <row r="4" spans="1:18" ht="18.75">
      <c r="A4" s="6" t="s">
        <v>17</v>
      </c>
      <c r="B4" s="6"/>
      <c r="C4" s="6" t="s">
        <v>39</v>
      </c>
      <c r="D4" s="6"/>
      <c r="E4" s="7" t="s">
        <v>41</v>
      </c>
      <c r="F4" s="6" t="s">
        <v>41</v>
      </c>
      <c r="G4" s="124" t="s">
        <v>4</v>
      </c>
      <c r="H4" s="131" t="s">
        <v>5</v>
      </c>
      <c r="I4" s="131" t="s">
        <v>6</v>
      </c>
      <c r="J4" s="131" t="s">
        <v>7</v>
      </c>
      <c r="K4" s="131" t="s">
        <v>8</v>
      </c>
      <c r="L4" s="131" t="s">
        <v>9</v>
      </c>
      <c r="M4" s="131" t="s">
        <v>10</v>
      </c>
      <c r="N4" s="131" t="s">
        <v>11</v>
      </c>
      <c r="O4" s="131" t="s">
        <v>12</v>
      </c>
      <c r="P4" s="131" t="s">
        <v>13</v>
      </c>
      <c r="Q4" s="131" t="s">
        <v>14</v>
      </c>
      <c r="R4" s="131" t="s">
        <v>15</v>
      </c>
    </row>
    <row r="5" spans="1:19" ht="18.75">
      <c r="A5" s="164">
        <v>1</v>
      </c>
      <c r="B5" s="10" t="s">
        <v>47</v>
      </c>
      <c r="C5" s="10" t="s">
        <v>694</v>
      </c>
      <c r="D5" s="11">
        <v>70000</v>
      </c>
      <c r="E5" s="12" t="s">
        <v>69</v>
      </c>
      <c r="F5" s="12" t="s">
        <v>19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33"/>
    </row>
    <row r="6" spans="1:18" ht="18.75">
      <c r="A6" s="12"/>
      <c r="B6" s="10" t="s">
        <v>696</v>
      </c>
      <c r="C6" s="10" t="s">
        <v>695</v>
      </c>
      <c r="D6" s="10"/>
      <c r="E6" s="12" t="s">
        <v>103</v>
      </c>
      <c r="F6" s="10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8.75">
      <c r="A7" s="12"/>
      <c r="B7" s="10" t="s">
        <v>24</v>
      </c>
      <c r="C7" s="10"/>
      <c r="D7" s="10"/>
      <c r="E7" s="12"/>
      <c r="F7" s="10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.75">
      <c r="A8" s="12"/>
      <c r="B8" s="10"/>
      <c r="C8" s="10"/>
      <c r="D8" s="11"/>
      <c r="E8" s="10"/>
      <c r="F8" s="12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12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0.25">
      <c r="A10" s="223">
        <v>18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</row>
    <row r="11" spans="1:18" ht="18.75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</row>
    <row r="12" spans="1:18" ht="18.7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ht="18.75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ht="18.75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ht="18.75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ht="18.75">
      <c r="D16" s="142"/>
    </row>
    <row r="17" spans="1:18" ht="18.75">
      <c r="A17" s="233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</row>
    <row r="18" ht="18.75">
      <c r="D18" s="142"/>
    </row>
    <row r="28" ht="18.75">
      <c r="C28" s="142"/>
    </row>
  </sheetData>
  <sheetProtection/>
  <mergeCells count="4">
    <mergeCell ref="G3:I3"/>
    <mergeCell ref="J3:R3"/>
    <mergeCell ref="A10:R10"/>
    <mergeCell ref="A17:R17"/>
  </mergeCells>
  <printOptions/>
  <pageMargins left="0.26" right="0.26" top="0.83" bottom="0.15748031496063" header="0.511811023622047" footer="0.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S23"/>
  <sheetViews>
    <sheetView zoomScale="130" zoomScaleNormal="130" zoomScalePageLayoutView="0" workbookViewId="0" topLeftCell="A4">
      <selection activeCell="C15" sqref="C15"/>
    </sheetView>
  </sheetViews>
  <sheetFormatPr defaultColWidth="9.140625" defaultRowHeight="12.75"/>
  <cols>
    <col min="1" max="1" width="4.28125" style="85" customWidth="1"/>
    <col min="2" max="2" width="24.7109375" style="85" customWidth="1"/>
    <col min="3" max="3" width="34.28125" style="85" customWidth="1"/>
    <col min="4" max="4" width="10.421875" style="85" customWidth="1"/>
    <col min="5" max="5" width="11.57421875" style="85" customWidth="1"/>
    <col min="6" max="6" width="12.8515625" style="85" customWidth="1"/>
    <col min="7" max="7" width="3.7109375" style="85" customWidth="1"/>
    <col min="8" max="8" width="3.57421875" style="85" customWidth="1"/>
    <col min="9" max="9" width="3.421875" style="85" customWidth="1"/>
    <col min="10" max="10" width="3.28125" style="85" customWidth="1"/>
    <col min="11" max="11" width="3.421875" style="85" customWidth="1"/>
    <col min="12" max="15" width="3.7109375" style="85" customWidth="1"/>
    <col min="16" max="16" width="3.140625" style="85" customWidth="1"/>
    <col min="17" max="17" width="3.421875" style="85" customWidth="1"/>
    <col min="18" max="18" width="3.28125" style="85" customWidth="1"/>
    <col min="19" max="16384" width="9.140625" style="85" customWidth="1"/>
  </cols>
  <sheetData>
    <row r="1" ht="22.5" customHeight="1">
      <c r="A1" s="130" t="s">
        <v>427</v>
      </c>
    </row>
    <row r="2" ht="21.75" customHeight="1">
      <c r="A2" s="130" t="s">
        <v>443</v>
      </c>
    </row>
    <row r="3" spans="1:18" ht="18.75">
      <c r="A3" s="3" t="s">
        <v>16</v>
      </c>
      <c r="B3" s="3" t="s">
        <v>2</v>
      </c>
      <c r="C3" s="3" t="s">
        <v>38</v>
      </c>
      <c r="D3" s="3" t="s">
        <v>57</v>
      </c>
      <c r="E3" s="4" t="s">
        <v>40</v>
      </c>
      <c r="F3" s="3" t="s">
        <v>42</v>
      </c>
      <c r="G3" s="227" t="s">
        <v>189</v>
      </c>
      <c r="H3" s="227"/>
      <c r="I3" s="228"/>
      <c r="J3" s="229" t="s">
        <v>356</v>
      </c>
      <c r="K3" s="227"/>
      <c r="L3" s="227"/>
      <c r="M3" s="227"/>
      <c r="N3" s="227"/>
      <c r="O3" s="227"/>
      <c r="P3" s="227"/>
      <c r="Q3" s="227"/>
      <c r="R3" s="228"/>
    </row>
    <row r="4" spans="1:18" ht="18.75">
      <c r="A4" s="6" t="s">
        <v>17</v>
      </c>
      <c r="B4" s="6"/>
      <c r="C4" s="6" t="s">
        <v>39</v>
      </c>
      <c r="D4" s="6"/>
      <c r="E4" s="7" t="s">
        <v>41</v>
      </c>
      <c r="F4" s="6" t="s">
        <v>41</v>
      </c>
      <c r="G4" s="124" t="s">
        <v>4</v>
      </c>
      <c r="H4" s="131" t="s">
        <v>5</v>
      </c>
      <c r="I4" s="131" t="s">
        <v>6</v>
      </c>
      <c r="J4" s="131" t="s">
        <v>7</v>
      </c>
      <c r="K4" s="131" t="s">
        <v>8</v>
      </c>
      <c r="L4" s="131" t="s">
        <v>9</v>
      </c>
      <c r="M4" s="131" t="s">
        <v>10</v>
      </c>
      <c r="N4" s="131" t="s">
        <v>11</v>
      </c>
      <c r="O4" s="131" t="s">
        <v>12</v>
      </c>
      <c r="P4" s="131" t="s">
        <v>13</v>
      </c>
      <c r="Q4" s="131" t="s">
        <v>14</v>
      </c>
      <c r="R4" s="131" t="s">
        <v>15</v>
      </c>
    </row>
    <row r="5" spans="1:19" ht="23.25" customHeight="1">
      <c r="A5" s="82">
        <v>1</v>
      </c>
      <c r="B5" s="10" t="s">
        <v>435</v>
      </c>
      <c r="C5" s="10" t="s">
        <v>437</v>
      </c>
      <c r="D5" s="11">
        <v>20000</v>
      </c>
      <c r="E5" s="12" t="s">
        <v>104</v>
      </c>
      <c r="F5" s="166" t="s">
        <v>27</v>
      </c>
      <c r="G5" s="169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33"/>
    </row>
    <row r="6" spans="1:18" ht="22.5" customHeight="1">
      <c r="A6" s="12"/>
      <c r="B6" s="10" t="s">
        <v>436</v>
      </c>
      <c r="C6" s="10" t="s">
        <v>438</v>
      </c>
      <c r="D6" s="11"/>
      <c r="E6" s="12" t="s">
        <v>21</v>
      </c>
      <c r="F6" s="12" t="s">
        <v>79</v>
      </c>
      <c r="G6" s="16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8.75">
      <c r="A7" s="12"/>
      <c r="B7" s="10"/>
      <c r="C7" s="10" t="s">
        <v>439</v>
      </c>
      <c r="D7" s="11"/>
      <c r="E7" s="12" t="s">
        <v>72</v>
      </c>
      <c r="F7" s="12"/>
      <c r="G7" s="169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8.75">
      <c r="A8" s="12"/>
      <c r="B8" s="10"/>
      <c r="C8" s="10" t="s">
        <v>440</v>
      </c>
      <c r="D8" s="11"/>
      <c r="E8" s="12"/>
      <c r="F8" s="12"/>
      <c r="G8" s="169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9" ht="22.5" customHeight="1">
      <c r="A9" s="82"/>
      <c r="B9" s="10"/>
      <c r="C9" s="203" t="s">
        <v>441</v>
      </c>
      <c r="D9" s="11"/>
      <c r="E9" s="12"/>
      <c r="F9" s="12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28"/>
    </row>
    <row r="10" spans="1:18" ht="22.5" customHeight="1">
      <c r="A10" s="82"/>
      <c r="B10" s="10"/>
      <c r="C10" s="10" t="s">
        <v>442</v>
      </c>
      <c r="D10" s="11"/>
      <c r="E10" s="12"/>
      <c r="F10" s="12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21.75" customHeight="1">
      <c r="A11" s="82"/>
      <c r="B11" s="10"/>
      <c r="C11" s="10"/>
      <c r="D11" s="11"/>
      <c r="E11" s="12"/>
      <c r="F11" s="12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22.5" customHeight="1">
      <c r="A12" s="82"/>
      <c r="B12" s="10"/>
      <c r="C12" s="10"/>
      <c r="D12" s="11"/>
      <c r="E12" s="10"/>
      <c r="F12" s="12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8.75">
      <c r="A13" s="6"/>
      <c r="B13" s="26"/>
      <c r="C13" s="26"/>
      <c r="D13" s="26"/>
      <c r="E13" s="26"/>
      <c r="F13" s="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20.25">
      <c r="A14" s="223">
        <v>19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</row>
    <row r="15" spans="1:18" ht="18.75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spans="1:18" ht="18.7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1:18" ht="18.75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21" spans="3:4" ht="18.75">
      <c r="C21" s="142"/>
      <c r="D21" s="59"/>
    </row>
    <row r="23" spans="4:6" ht="18.75">
      <c r="D23" s="59"/>
      <c r="F23" s="59"/>
    </row>
  </sheetData>
  <sheetProtection/>
  <mergeCells count="3">
    <mergeCell ref="G3:I3"/>
    <mergeCell ref="J3:R3"/>
    <mergeCell ref="A14:R14"/>
  </mergeCells>
  <printOptions/>
  <pageMargins left="0.24" right="0.393700787401575" top="0.984251968503937" bottom="0.15748031496063" header="0.511811023622047" footer="0.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zoomScale="130" zoomScaleNormal="130" zoomScalePageLayoutView="0" workbookViewId="0" topLeftCell="A1">
      <selection activeCell="C24" sqref="C24"/>
    </sheetView>
  </sheetViews>
  <sheetFormatPr defaultColWidth="9.140625" defaultRowHeight="12.75"/>
  <cols>
    <col min="1" max="1" width="4.7109375" style="85" customWidth="1"/>
    <col min="2" max="2" width="26.8515625" style="85" customWidth="1"/>
    <col min="3" max="3" width="30.7109375" style="85" customWidth="1"/>
    <col min="4" max="4" width="11.7109375" style="85" customWidth="1"/>
    <col min="5" max="5" width="11.421875" style="85" customWidth="1"/>
    <col min="6" max="6" width="12.57421875" style="85" customWidth="1"/>
    <col min="7" max="7" width="3.7109375" style="85" customWidth="1"/>
    <col min="8" max="9" width="3.57421875" style="85" customWidth="1"/>
    <col min="10" max="10" width="3.7109375" style="85" customWidth="1"/>
    <col min="11" max="11" width="3.8515625" style="85" customWidth="1"/>
    <col min="12" max="12" width="3.7109375" style="85" customWidth="1"/>
    <col min="13" max="13" width="3.57421875" style="85" customWidth="1"/>
    <col min="14" max="16" width="3.421875" style="85" customWidth="1"/>
    <col min="17" max="17" width="3.140625" style="85" customWidth="1"/>
    <col min="18" max="18" width="3.57421875" style="85" customWidth="1"/>
    <col min="19" max="21" width="9.140625" style="85" customWidth="1"/>
    <col min="22" max="22" width="10.57421875" style="85" bestFit="1" customWidth="1"/>
    <col min="23" max="16384" width="9.140625" style="85" customWidth="1"/>
  </cols>
  <sheetData>
    <row r="1" ht="18.75">
      <c r="A1" s="130" t="s">
        <v>427</v>
      </c>
    </row>
    <row r="2" ht="18.75">
      <c r="A2" s="130" t="s">
        <v>444</v>
      </c>
    </row>
    <row r="3" spans="1:18" ht="18.75">
      <c r="A3" s="3" t="s">
        <v>16</v>
      </c>
      <c r="B3" s="3" t="s">
        <v>2</v>
      </c>
      <c r="C3" s="3" t="s">
        <v>38</v>
      </c>
      <c r="D3" s="3" t="s">
        <v>57</v>
      </c>
      <c r="E3" s="4" t="s">
        <v>40</v>
      </c>
      <c r="F3" s="3" t="s">
        <v>42</v>
      </c>
      <c r="G3" s="227" t="s">
        <v>189</v>
      </c>
      <c r="H3" s="227"/>
      <c r="I3" s="228"/>
      <c r="J3" s="229" t="s">
        <v>356</v>
      </c>
      <c r="K3" s="227"/>
      <c r="L3" s="227"/>
      <c r="M3" s="227"/>
      <c r="N3" s="227"/>
      <c r="O3" s="227"/>
      <c r="P3" s="227"/>
      <c r="Q3" s="227"/>
      <c r="R3" s="228"/>
    </row>
    <row r="4" spans="1:18" ht="18.75">
      <c r="A4" s="6" t="s">
        <v>17</v>
      </c>
      <c r="B4" s="6"/>
      <c r="C4" s="6" t="s">
        <v>39</v>
      </c>
      <c r="D4" s="6"/>
      <c r="E4" s="7" t="s">
        <v>41</v>
      </c>
      <c r="F4" s="6" t="s">
        <v>41</v>
      </c>
      <c r="G4" s="124" t="s">
        <v>4</v>
      </c>
      <c r="H4" s="131" t="s">
        <v>5</v>
      </c>
      <c r="I4" s="131" t="s">
        <v>6</v>
      </c>
      <c r="J4" s="131" t="s">
        <v>7</v>
      </c>
      <c r="K4" s="131" t="s">
        <v>8</v>
      </c>
      <c r="L4" s="131" t="s">
        <v>9</v>
      </c>
      <c r="M4" s="131" t="s">
        <v>10</v>
      </c>
      <c r="N4" s="131" t="s">
        <v>11</v>
      </c>
      <c r="O4" s="131" t="s">
        <v>12</v>
      </c>
      <c r="P4" s="131" t="s">
        <v>13</v>
      </c>
      <c r="Q4" s="131" t="s">
        <v>14</v>
      </c>
      <c r="R4" s="131" t="s">
        <v>15</v>
      </c>
    </row>
    <row r="5" spans="1:19" ht="18.75">
      <c r="A5" s="82">
        <v>1</v>
      </c>
      <c r="B5" s="10" t="s">
        <v>256</v>
      </c>
      <c r="C5" s="10" t="s">
        <v>446</v>
      </c>
      <c r="D5" s="11">
        <v>80000</v>
      </c>
      <c r="E5" s="12" t="s">
        <v>119</v>
      </c>
      <c r="F5" s="166" t="s">
        <v>136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33"/>
    </row>
    <row r="6" spans="1:18" ht="18.75">
      <c r="A6" s="12"/>
      <c r="B6" s="10" t="s">
        <v>72</v>
      </c>
      <c r="C6" s="10" t="s">
        <v>445</v>
      </c>
      <c r="D6" s="173"/>
      <c r="E6" s="12" t="s">
        <v>21</v>
      </c>
      <c r="F6" s="12" t="s">
        <v>18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8.75">
      <c r="A7" s="12"/>
      <c r="B7" s="10"/>
      <c r="C7" s="10" t="s">
        <v>447</v>
      </c>
      <c r="D7" s="173"/>
      <c r="E7" s="12" t="s">
        <v>72</v>
      </c>
      <c r="F7" s="12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.75">
      <c r="A8" s="12"/>
      <c r="B8" s="10"/>
      <c r="C8" s="10" t="s">
        <v>448</v>
      </c>
      <c r="D8" s="10"/>
      <c r="E8" s="12"/>
      <c r="F8" s="10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12"/>
      <c r="B9" s="10"/>
      <c r="C9" s="10" t="s">
        <v>449</v>
      </c>
      <c r="D9" s="10"/>
      <c r="E9" s="12"/>
      <c r="F9" s="1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9" ht="18.75">
      <c r="A10" s="82"/>
      <c r="B10" s="10"/>
      <c r="C10" s="10" t="s">
        <v>450</v>
      </c>
      <c r="D10" s="11"/>
      <c r="E10" s="12"/>
      <c r="F10" s="12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33"/>
    </row>
    <row r="11" spans="1:18" ht="18.75">
      <c r="A11" s="10"/>
      <c r="B11" s="10"/>
      <c r="C11" s="10" t="s">
        <v>451</v>
      </c>
      <c r="D11" s="173"/>
      <c r="E11" s="12"/>
      <c r="F11" s="12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8.75">
      <c r="A12" s="10"/>
      <c r="B12" s="10"/>
      <c r="C12" s="10" t="s">
        <v>452</v>
      </c>
      <c r="D12" s="10"/>
      <c r="E12" s="12"/>
      <c r="F12" s="10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8.75">
      <c r="A13" s="148"/>
      <c r="B13" s="148"/>
      <c r="C13" s="148"/>
      <c r="D13" s="148"/>
      <c r="E13" s="83"/>
      <c r="F13" s="161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20.25">
      <c r="A14" s="222">
        <v>20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</row>
    <row r="16" ht="18.75">
      <c r="D16" s="59"/>
    </row>
    <row r="17" ht="18.75">
      <c r="D17" s="59"/>
    </row>
    <row r="18" ht="18.75">
      <c r="D18" s="59"/>
    </row>
    <row r="19" ht="18.75">
      <c r="D19" s="59"/>
    </row>
    <row r="20" ht="18.75">
      <c r="D20" s="59"/>
    </row>
    <row r="21" ht="18.75">
      <c r="D21" s="59"/>
    </row>
    <row r="22" spans="3:4" ht="18.75">
      <c r="C22" s="142"/>
      <c r="D22" s="59"/>
    </row>
    <row r="23" ht="18.75">
      <c r="D23" s="59"/>
    </row>
    <row r="24" ht="18.75">
      <c r="D24" s="59"/>
    </row>
    <row r="25" ht="18.75">
      <c r="D25" s="59"/>
    </row>
    <row r="26" ht="18.75">
      <c r="D26" s="59"/>
    </row>
    <row r="27" ht="18.75">
      <c r="D27" s="59"/>
    </row>
    <row r="28" ht="18.75">
      <c r="D28" s="59"/>
    </row>
    <row r="29" ht="18.75">
      <c r="C29" s="142"/>
    </row>
  </sheetData>
  <sheetProtection/>
  <mergeCells count="3">
    <mergeCell ref="G3:I3"/>
    <mergeCell ref="J3:R3"/>
    <mergeCell ref="A14:R14"/>
  </mergeCells>
  <printOptions/>
  <pageMargins left="0.2" right="0.393700787401575" top="0.84" bottom="0.15748031496063" header="0.511811023622047" footer="0.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zoomScale="115" zoomScaleNormal="115" zoomScalePageLayoutView="0" workbookViewId="0" topLeftCell="A10">
      <selection activeCell="F21" sqref="F21"/>
    </sheetView>
  </sheetViews>
  <sheetFormatPr defaultColWidth="9.140625" defaultRowHeight="12.75"/>
  <cols>
    <col min="1" max="1" width="4.7109375" style="85" customWidth="1"/>
    <col min="2" max="2" width="26.8515625" style="85" customWidth="1"/>
    <col min="3" max="3" width="30.7109375" style="85" customWidth="1"/>
    <col min="4" max="4" width="11.7109375" style="85" customWidth="1"/>
    <col min="5" max="5" width="11.421875" style="85" customWidth="1"/>
    <col min="6" max="6" width="12.57421875" style="85" customWidth="1"/>
    <col min="7" max="7" width="3.7109375" style="85" customWidth="1"/>
    <col min="8" max="9" width="3.57421875" style="85" customWidth="1"/>
    <col min="10" max="10" width="3.7109375" style="85" customWidth="1"/>
    <col min="11" max="11" width="3.8515625" style="85" customWidth="1"/>
    <col min="12" max="12" width="3.7109375" style="85" customWidth="1"/>
    <col min="13" max="13" width="3.57421875" style="85" customWidth="1"/>
    <col min="14" max="16" width="3.421875" style="85" customWidth="1"/>
    <col min="17" max="17" width="3.140625" style="85" customWidth="1"/>
    <col min="18" max="18" width="3.57421875" style="85" customWidth="1"/>
    <col min="19" max="21" width="9.140625" style="85" customWidth="1"/>
    <col min="22" max="22" width="10.57421875" style="85" bestFit="1" customWidth="1"/>
    <col min="23" max="16384" width="9.140625" style="85" customWidth="1"/>
  </cols>
  <sheetData>
    <row r="1" ht="18.75">
      <c r="A1" s="130" t="s">
        <v>427</v>
      </c>
    </row>
    <row r="2" ht="18.75">
      <c r="A2" s="130" t="s">
        <v>453</v>
      </c>
    </row>
    <row r="3" spans="1:18" ht="18.75">
      <c r="A3" s="3" t="s">
        <v>16</v>
      </c>
      <c r="B3" s="3" t="s">
        <v>2</v>
      </c>
      <c r="C3" s="3" t="s">
        <v>38</v>
      </c>
      <c r="D3" s="3" t="s">
        <v>57</v>
      </c>
      <c r="E3" s="4" t="s">
        <v>40</v>
      </c>
      <c r="F3" s="3" t="s">
        <v>42</v>
      </c>
      <c r="G3" s="227" t="s">
        <v>189</v>
      </c>
      <c r="H3" s="227"/>
      <c r="I3" s="228"/>
      <c r="J3" s="229" t="s">
        <v>356</v>
      </c>
      <c r="K3" s="227"/>
      <c r="L3" s="227"/>
      <c r="M3" s="227"/>
      <c r="N3" s="227"/>
      <c r="O3" s="227"/>
      <c r="P3" s="227"/>
      <c r="Q3" s="227"/>
      <c r="R3" s="228"/>
    </row>
    <row r="4" spans="1:18" ht="18.75">
      <c r="A4" s="6" t="s">
        <v>17</v>
      </c>
      <c r="B4" s="6"/>
      <c r="C4" s="6" t="s">
        <v>39</v>
      </c>
      <c r="D4" s="6"/>
      <c r="E4" s="7" t="s">
        <v>41</v>
      </c>
      <c r="F4" s="6" t="s">
        <v>41</v>
      </c>
      <c r="G4" s="124" t="s">
        <v>4</v>
      </c>
      <c r="H4" s="131" t="s">
        <v>5</v>
      </c>
      <c r="I4" s="131" t="s">
        <v>6</v>
      </c>
      <c r="J4" s="131" t="s">
        <v>7</v>
      </c>
      <c r="K4" s="131" t="s">
        <v>8</v>
      </c>
      <c r="L4" s="131" t="s">
        <v>9</v>
      </c>
      <c r="M4" s="131" t="s">
        <v>10</v>
      </c>
      <c r="N4" s="131" t="s">
        <v>11</v>
      </c>
      <c r="O4" s="131" t="s">
        <v>12</v>
      </c>
      <c r="P4" s="131" t="s">
        <v>13</v>
      </c>
      <c r="Q4" s="131" t="s">
        <v>14</v>
      </c>
      <c r="R4" s="131" t="s">
        <v>15</v>
      </c>
    </row>
    <row r="5" spans="1:19" ht="18.75">
      <c r="A5" s="82">
        <v>1</v>
      </c>
      <c r="B5" s="10" t="s">
        <v>697</v>
      </c>
      <c r="C5" s="10" t="s">
        <v>455</v>
      </c>
      <c r="D5" s="11">
        <v>30000</v>
      </c>
      <c r="E5" s="12" t="s">
        <v>103</v>
      </c>
      <c r="F5" s="166" t="s">
        <v>27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33"/>
    </row>
    <row r="6" spans="1:18" ht="18.75">
      <c r="A6" s="12"/>
      <c r="B6" s="10" t="s">
        <v>454</v>
      </c>
      <c r="C6" s="10" t="s">
        <v>456</v>
      </c>
      <c r="D6" s="173"/>
      <c r="E6" s="12" t="s">
        <v>71</v>
      </c>
      <c r="F6" s="12" t="s">
        <v>79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8.75">
      <c r="A7" s="12"/>
      <c r="B7" s="10"/>
      <c r="C7" s="10" t="s">
        <v>457</v>
      </c>
      <c r="D7" s="173"/>
      <c r="E7" s="12"/>
      <c r="F7" s="12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.75">
      <c r="A8" s="12"/>
      <c r="B8" s="10"/>
      <c r="C8" s="10" t="s">
        <v>458</v>
      </c>
      <c r="D8" s="10"/>
      <c r="E8" s="12"/>
      <c r="F8" s="10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12"/>
      <c r="B9" s="10"/>
      <c r="C9" s="10" t="s">
        <v>459</v>
      </c>
      <c r="D9" s="10"/>
      <c r="E9" s="12"/>
      <c r="F9" s="1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9" ht="18.75">
      <c r="A10" s="82"/>
      <c r="B10" s="10"/>
      <c r="C10" s="10" t="s">
        <v>460</v>
      </c>
      <c r="D10" s="11"/>
      <c r="E10" s="12"/>
      <c r="F10" s="12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33"/>
    </row>
    <row r="11" spans="1:18" ht="18.75">
      <c r="A11" s="10"/>
      <c r="B11" s="10"/>
      <c r="C11" s="10" t="s">
        <v>461</v>
      </c>
      <c r="D11" s="173"/>
      <c r="E11" s="12"/>
      <c r="F11" s="12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8.75">
      <c r="A12" s="10"/>
      <c r="B12" s="10"/>
      <c r="C12" s="10" t="s">
        <v>249</v>
      </c>
      <c r="D12" s="10"/>
      <c r="E12" s="12"/>
      <c r="F12" s="10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8.75">
      <c r="A13" s="148"/>
      <c r="B13" s="148"/>
      <c r="C13" s="148"/>
      <c r="D13" s="148"/>
      <c r="E13" s="83"/>
      <c r="F13" s="148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8.75">
      <c r="A14" s="12">
        <v>2</v>
      </c>
      <c r="B14" s="10" t="s">
        <v>462</v>
      </c>
      <c r="C14" s="10" t="s">
        <v>250</v>
      </c>
      <c r="D14" s="11">
        <v>150000</v>
      </c>
      <c r="E14" s="12" t="s">
        <v>104</v>
      </c>
      <c r="F14" s="166" t="s">
        <v>27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8.75">
      <c r="A15" s="10"/>
      <c r="B15" s="10" t="s">
        <v>84</v>
      </c>
      <c r="C15" s="10" t="s">
        <v>463</v>
      </c>
      <c r="D15" s="173"/>
      <c r="E15" s="12" t="s">
        <v>21</v>
      </c>
      <c r="F15" s="12" t="s">
        <v>79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8.75">
      <c r="A16" s="10"/>
      <c r="B16" s="10"/>
      <c r="C16" s="10" t="s">
        <v>251</v>
      </c>
      <c r="D16" s="10"/>
      <c r="E16" s="12" t="s">
        <v>72</v>
      </c>
      <c r="F16" s="10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8.75">
      <c r="A17" s="10"/>
      <c r="B17" s="10"/>
      <c r="C17" s="10"/>
      <c r="D17" s="10"/>
      <c r="E17" s="12"/>
      <c r="F17" s="10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8.75">
      <c r="A18" s="10"/>
      <c r="B18" s="10"/>
      <c r="C18" s="10"/>
      <c r="D18" s="10"/>
      <c r="E18" s="12"/>
      <c r="F18" s="10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8.75">
      <c r="A19" s="148"/>
      <c r="B19" s="148"/>
      <c r="C19" s="148"/>
      <c r="D19" s="148"/>
      <c r="E19" s="83"/>
      <c r="F19" s="161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20.25">
      <c r="A20" s="222">
        <v>21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</row>
    <row r="22" ht="18.75">
      <c r="D22" s="59"/>
    </row>
    <row r="23" ht="18.75">
      <c r="D23" s="59"/>
    </row>
    <row r="24" ht="18.75">
      <c r="D24" s="59"/>
    </row>
    <row r="25" ht="18.75">
      <c r="D25" s="59"/>
    </row>
    <row r="26" ht="18.75">
      <c r="D26" s="59"/>
    </row>
    <row r="27" ht="18.75">
      <c r="D27" s="59"/>
    </row>
    <row r="28" spans="3:4" ht="18.75">
      <c r="C28" s="142"/>
      <c r="D28" s="59"/>
    </row>
    <row r="29" ht="18.75">
      <c r="D29" s="59"/>
    </row>
    <row r="30" ht="18.75">
      <c r="D30" s="59"/>
    </row>
    <row r="31" ht="18.75">
      <c r="D31" s="59"/>
    </row>
    <row r="32" ht="18.75">
      <c r="D32" s="59"/>
    </row>
    <row r="33" ht="18.75">
      <c r="D33" s="59"/>
    </row>
    <row r="34" ht="18.75">
      <c r="D34" s="59"/>
    </row>
    <row r="35" ht="18.75">
      <c r="C35" s="142"/>
    </row>
  </sheetData>
  <sheetProtection/>
  <mergeCells count="3">
    <mergeCell ref="G3:I3"/>
    <mergeCell ref="J3:R3"/>
    <mergeCell ref="A20:R20"/>
  </mergeCells>
  <printOptions/>
  <pageMargins left="0.2" right="0.393700787401575" top="0.84" bottom="0.15748031496063" header="0.511811023622047" footer="0.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89"/>
  <sheetViews>
    <sheetView zoomScale="120" zoomScaleNormal="120" zoomScalePageLayoutView="0" workbookViewId="0" topLeftCell="A25">
      <selection activeCell="D23" sqref="D23"/>
    </sheetView>
  </sheetViews>
  <sheetFormatPr defaultColWidth="9.140625" defaultRowHeight="12.75"/>
  <cols>
    <col min="1" max="1" width="5.140625" style="85" customWidth="1"/>
    <col min="2" max="2" width="25.57421875" style="85" customWidth="1"/>
    <col min="3" max="3" width="35.00390625" style="85" customWidth="1"/>
    <col min="4" max="4" width="11.57421875" style="85" customWidth="1"/>
    <col min="5" max="5" width="10.57421875" style="85" customWidth="1"/>
    <col min="6" max="6" width="10.28125" style="85" customWidth="1"/>
    <col min="7" max="7" width="3.8515625" style="85" bestFit="1" customWidth="1"/>
    <col min="8" max="8" width="3.57421875" style="85" customWidth="1"/>
    <col min="9" max="9" width="3.7109375" style="85" bestFit="1" customWidth="1"/>
    <col min="10" max="10" width="3.421875" style="85" customWidth="1"/>
    <col min="11" max="11" width="3.7109375" style="85" customWidth="1"/>
    <col min="12" max="15" width="3.421875" style="85" customWidth="1"/>
    <col min="16" max="17" width="3.57421875" style="85" customWidth="1"/>
    <col min="18" max="18" width="3.7109375" style="85" customWidth="1"/>
    <col min="19" max="19" width="16.28125" style="85" customWidth="1"/>
    <col min="20" max="20" width="9.140625" style="85" customWidth="1"/>
    <col min="21" max="21" width="13.28125" style="85" bestFit="1" customWidth="1"/>
    <col min="22" max="22" width="13.140625" style="85" bestFit="1" customWidth="1"/>
    <col min="23" max="23" width="11.57421875" style="85" bestFit="1" customWidth="1"/>
    <col min="24" max="26" width="9.140625" style="85" customWidth="1"/>
    <col min="27" max="27" width="11.57421875" style="85" bestFit="1" customWidth="1"/>
    <col min="28" max="16384" width="9.140625" style="85" customWidth="1"/>
  </cols>
  <sheetData>
    <row r="1" spans="1:18" ht="18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235" t="s">
        <v>35</v>
      </c>
      <c r="O1" s="235"/>
      <c r="P1" s="235"/>
      <c r="Q1" s="235"/>
      <c r="R1" s="235"/>
    </row>
    <row r="2" ht="18.75">
      <c r="A2" s="130" t="s">
        <v>464</v>
      </c>
    </row>
    <row r="3" ht="18.75">
      <c r="A3" s="130" t="s">
        <v>465</v>
      </c>
    </row>
    <row r="4" spans="1:18" ht="18.75">
      <c r="A4" s="3" t="s">
        <v>16</v>
      </c>
      <c r="B4" s="3" t="s">
        <v>2</v>
      </c>
      <c r="C4" s="3" t="s">
        <v>38</v>
      </c>
      <c r="D4" s="3" t="s">
        <v>57</v>
      </c>
      <c r="E4" s="4" t="s">
        <v>40</v>
      </c>
      <c r="F4" s="3" t="s">
        <v>42</v>
      </c>
      <c r="G4" s="227" t="s">
        <v>189</v>
      </c>
      <c r="H4" s="227"/>
      <c r="I4" s="228"/>
      <c r="J4" s="229" t="s">
        <v>356</v>
      </c>
      <c r="K4" s="227"/>
      <c r="L4" s="227"/>
      <c r="M4" s="227"/>
      <c r="N4" s="227"/>
      <c r="O4" s="227"/>
      <c r="P4" s="227"/>
      <c r="Q4" s="227"/>
      <c r="R4" s="228"/>
    </row>
    <row r="5" spans="1:18" ht="18.75">
      <c r="A5" s="6" t="s">
        <v>17</v>
      </c>
      <c r="B5" s="6"/>
      <c r="C5" s="6" t="s">
        <v>39</v>
      </c>
      <c r="D5" s="6"/>
      <c r="E5" s="7" t="s">
        <v>41</v>
      </c>
      <c r="F5" s="6" t="s">
        <v>41</v>
      </c>
      <c r="G5" s="124" t="s">
        <v>4</v>
      </c>
      <c r="H5" s="131" t="s">
        <v>5</v>
      </c>
      <c r="I5" s="131" t="s">
        <v>6</v>
      </c>
      <c r="J5" s="131" t="s">
        <v>7</v>
      </c>
      <c r="K5" s="131" t="s">
        <v>8</v>
      </c>
      <c r="L5" s="131" t="s">
        <v>9</v>
      </c>
      <c r="M5" s="131" t="s">
        <v>10</v>
      </c>
      <c r="N5" s="131" t="s">
        <v>11</v>
      </c>
      <c r="O5" s="131" t="s">
        <v>12</v>
      </c>
      <c r="P5" s="131" t="s">
        <v>13</v>
      </c>
      <c r="Q5" s="131" t="s">
        <v>14</v>
      </c>
      <c r="R5" s="131" t="s">
        <v>15</v>
      </c>
    </row>
    <row r="6" spans="1:19" ht="18.75">
      <c r="A6" s="117">
        <v>1</v>
      </c>
      <c r="B6" s="153" t="s">
        <v>466</v>
      </c>
      <c r="C6" s="153" t="s">
        <v>467</v>
      </c>
      <c r="D6" s="23">
        <v>200000</v>
      </c>
      <c r="E6" s="3" t="s">
        <v>23</v>
      </c>
      <c r="F6" s="3" t="s">
        <v>19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33"/>
    </row>
    <row r="7" spans="1:27" ht="18.75">
      <c r="A7" s="24"/>
      <c r="B7" s="153" t="s">
        <v>349</v>
      </c>
      <c r="C7" s="153" t="s">
        <v>468</v>
      </c>
      <c r="D7" s="23"/>
      <c r="E7" s="24" t="s">
        <v>71</v>
      </c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U7" s="177"/>
      <c r="V7" s="177"/>
      <c r="W7" s="177"/>
      <c r="X7" s="177"/>
      <c r="Y7" s="177"/>
      <c r="Z7" s="177"/>
      <c r="AA7" s="177"/>
    </row>
    <row r="8" spans="1:27" ht="18.75">
      <c r="A8" s="24"/>
      <c r="B8" s="176" t="s">
        <v>24</v>
      </c>
      <c r="C8" s="175"/>
      <c r="D8" s="23"/>
      <c r="E8" s="24" t="s">
        <v>72</v>
      </c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U8" s="177"/>
      <c r="V8" s="177"/>
      <c r="W8" s="177"/>
      <c r="X8" s="177"/>
      <c r="Y8" s="177"/>
      <c r="Z8" s="177"/>
      <c r="AA8" s="177"/>
    </row>
    <row r="9" spans="1:27" ht="18.75">
      <c r="A9" s="6"/>
      <c r="B9" s="191"/>
      <c r="C9" s="179"/>
      <c r="D9" s="90"/>
      <c r="E9" s="6"/>
      <c r="F9" s="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U9" s="177"/>
      <c r="V9" s="177"/>
      <c r="W9" s="177"/>
      <c r="X9" s="177"/>
      <c r="Y9" s="177"/>
      <c r="Z9" s="177"/>
      <c r="AA9" s="177"/>
    </row>
    <row r="10" spans="1:27" ht="18.75">
      <c r="A10" s="24">
        <v>2</v>
      </c>
      <c r="B10" s="176" t="s">
        <v>469</v>
      </c>
      <c r="C10" s="175" t="s">
        <v>470</v>
      </c>
      <c r="D10" s="23">
        <v>2000000</v>
      </c>
      <c r="E10" s="3" t="s">
        <v>23</v>
      </c>
      <c r="F10" s="3" t="s">
        <v>19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U10" s="177"/>
      <c r="V10" s="177"/>
      <c r="W10" s="177"/>
      <c r="X10" s="177"/>
      <c r="Y10" s="177"/>
      <c r="Z10" s="177"/>
      <c r="AA10" s="177"/>
    </row>
    <row r="11" spans="1:27" ht="18.75">
      <c r="A11" s="24"/>
      <c r="B11" s="176" t="s">
        <v>377</v>
      </c>
      <c r="C11" s="175" t="s">
        <v>471</v>
      </c>
      <c r="D11" s="23"/>
      <c r="E11" s="24" t="s">
        <v>71</v>
      </c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U11" s="177"/>
      <c r="V11" s="177"/>
      <c r="W11" s="177"/>
      <c r="X11" s="177"/>
      <c r="Y11" s="177"/>
      <c r="Z11" s="177"/>
      <c r="AA11" s="177"/>
    </row>
    <row r="12" spans="1:27" ht="18.75">
      <c r="A12" s="24"/>
      <c r="B12" s="176"/>
      <c r="C12" s="175" t="s">
        <v>472</v>
      </c>
      <c r="D12" s="23"/>
      <c r="E12" s="24" t="s">
        <v>72</v>
      </c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U12" s="177"/>
      <c r="V12" s="177"/>
      <c r="W12" s="177"/>
      <c r="X12" s="177"/>
      <c r="Y12" s="177"/>
      <c r="Z12" s="177"/>
      <c r="AA12" s="177"/>
    </row>
    <row r="13" spans="1:27" ht="18.75">
      <c r="A13" s="24"/>
      <c r="B13" s="176"/>
      <c r="C13" s="175" t="s">
        <v>72</v>
      </c>
      <c r="D13" s="23"/>
      <c r="E13" s="24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U13" s="177"/>
      <c r="V13" s="177"/>
      <c r="W13" s="177"/>
      <c r="X13" s="177"/>
      <c r="Y13" s="177"/>
      <c r="Z13" s="177"/>
      <c r="AA13" s="177"/>
    </row>
    <row r="14" spans="1:27" ht="18.75">
      <c r="A14" s="6"/>
      <c r="B14" s="191"/>
      <c r="C14" s="179"/>
      <c r="D14" s="90"/>
      <c r="E14" s="6"/>
      <c r="F14" s="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U14" s="177"/>
      <c r="V14" s="177"/>
      <c r="W14" s="177"/>
      <c r="X14" s="177"/>
      <c r="Y14" s="177"/>
      <c r="Z14" s="177"/>
      <c r="AA14" s="177"/>
    </row>
    <row r="15" spans="1:27" ht="18.75">
      <c r="A15" s="46">
        <v>3</v>
      </c>
      <c r="B15" s="176" t="s">
        <v>473</v>
      </c>
      <c r="C15" s="175" t="s">
        <v>474</v>
      </c>
      <c r="D15" s="23">
        <v>1017300</v>
      </c>
      <c r="E15" s="3" t="s">
        <v>23</v>
      </c>
      <c r="F15" s="3" t="s">
        <v>19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U15" s="177"/>
      <c r="V15" s="177"/>
      <c r="W15" s="177"/>
      <c r="X15" s="177"/>
      <c r="Y15" s="177"/>
      <c r="Z15" s="177"/>
      <c r="AA15" s="177"/>
    </row>
    <row r="16" spans="1:27" ht="18.75">
      <c r="A16" s="24"/>
      <c r="B16" s="176" t="s">
        <v>24</v>
      </c>
      <c r="C16" s="175" t="s">
        <v>475</v>
      </c>
      <c r="D16" s="23"/>
      <c r="E16" s="24" t="s">
        <v>71</v>
      </c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U16" s="177"/>
      <c r="V16" s="177"/>
      <c r="W16" s="177"/>
      <c r="X16" s="177"/>
      <c r="Y16" s="177"/>
      <c r="Z16" s="177"/>
      <c r="AA16" s="177"/>
    </row>
    <row r="17" spans="1:27" ht="18.75">
      <c r="A17" s="24"/>
      <c r="B17" s="176"/>
      <c r="C17" s="175" t="s">
        <v>476</v>
      </c>
      <c r="D17" s="23"/>
      <c r="E17" s="24" t="s">
        <v>72</v>
      </c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U17" s="177"/>
      <c r="V17" s="177"/>
      <c r="W17" s="177"/>
      <c r="X17" s="177"/>
      <c r="Y17" s="177"/>
      <c r="Z17" s="177"/>
      <c r="AA17" s="177"/>
    </row>
    <row r="18" spans="1:27" ht="18.75">
      <c r="A18" s="24"/>
      <c r="B18" s="176"/>
      <c r="C18" s="175"/>
      <c r="D18" s="23"/>
      <c r="E18" s="24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U18" s="177"/>
      <c r="V18" s="177"/>
      <c r="W18" s="177"/>
      <c r="X18" s="177"/>
      <c r="Y18" s="177"/>
      <c r="Z18" s="177"/>
      <c r="AA18" s="177"/>
    </row>
    <row r="19" spans="1:27" ht="18.75">
      <c r="A19" s="24"/>
      <c r="B19" s="176"/>
      <c r="C19" s="175"/>
      <c r="D19" s="23"/>
      <c r="E19" s="24"/>
      <c r="F19" s="24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U19" s="177"/>
      <c r="V19" s="177"/>
      <c r="W19" s="177"/>
      <c r="X19" s="177"/>
      <c r="Y19" s="177"/>
      <c r="Z19" s="177"/>
      <c r="AA19" s="177"/>
    </row>
    <row r="20" spans="1:27" ht="18.75">
      <c r="A20" s="6"/>
      <c r="B20" s="135"/>
      <c r="C20" s="179"/>
      <c r="D20" s="135"/>
      <c r="E20" s="6"/>
      <c r="F20" s="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U20" s="177"/>
      <c r="V20" s="177"/>
      <c r="W20" s="177"/>
      <c r="X20" s="177"/>
      <c r="Y20" s="177"/>
      <c r="Z20" s="177"/>
      <c r="AA20" s="177"/>
    </row>
    <row r="21" spans="1:27" ht="20.25">
      <c r="A21" s="222">
        <v>22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U21" s="177"/>
      <c r="V21" s="177"/>
      <c r="W21" s="177"/>
      <c r="X21" s="177"/>
      <c r="Y21" s="177"/>
      <c r="Z21" s="177"/>
      <c r="AA21" s="177"/>
    </row>
    <row r="22" spans="1:27" ht="18.75">
      <c r="A22" s="45"/>
      <c r="B22" s="178"/>
      <c r="C22" s="180"/>
      <c r="D22" s="178"/>
      <c r="E22" s="45"/>
      <c r="F22" s="45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U22" s="177"/>
      <c r="V22" s="177"/>
      <c r="W22" s="177"/>
      <c r="X22" s="177"/>
      <c r="Y22" s="177"/>
      <c r="Z22" s="177"/>
      <c r="AA22" s="177"/>
    </row>
    <row r="23" spans="1:6" s="47" customFormat="1" ht="18.75">
      <c r="A23" s="45"/>
      <c r="D23" s="144"/>
      <c r="E23" s="45"/>
      <c r="F23" s="45"/>
    </row>
    <row r="24" spans="1:21" s="47" customFormat="1" ht="18.75">
      <c r="A24" s="45"/>
      <c r="C24" s="181"/>
      <c r="D24" s="144"/>
      <c r="E24" s="45"/>
      <c r="F24" s="45"/>
      <c r="U24" s="182"/>
    </row>
    <row r="25" spans="1:21" s="47" customFormat="1" ht="18.75">
      <c r="A25" s="45"/>
      <c r="D25" s="144"/>
      <c r="E25" s="45"/>
      <c r="F25" s="45"/>
      <c r="U25" s="182"/>
    </row>
    <row r="26" spans="1:21" s="47" customFormat="1" ht="18.75">
      <c r="A26" s="45"/>
      <c r="D26" s="144"/>
      <c r="E26" s="45"/>
      <c r="F26" s="45"/>
      <c r="U26" s="182"/>
    </row>
    <row r="27" spans="1:21" s="47" customFormat="1" ht="18.75">
      <c r="A27" s="45"/>
      <c r="D27" s="144"/>
      <c r="E27" s="45"/>
      <c r="F27" s="45"/>
      <c r="U27" s="182"/>
    </row>
    <row r="28" spans="1:21" s="47" customFormat="1" ht="18.75">
      <c r="A28" s="45"/>
      <c r="D28" s="144"/>
      <c r="E28" s="45"/>
      <c r="F28" s="45"/>
      <c r="U28" s="182"/>
    </row>
    <row r="29" spans="1:21" s="47" customFormat="1" ht="18.75">
      <c r="A29" s="45"/>
      <c r="D29" s="144"/>
      <c r="E29" s="45"/>
      <c r="F29" s="45"/>
      <c r="U29" s="182"/>
    </row>
    <row r="30" spans="1:21" s="47" customFormat="1" ht="18.75">
      <c r="A30" s="45"/>
      <c r="D30" s="144"/>
      <c r="E30" s="45"/>
      <c r="F30" s="45"/>
      <c r="U30" s="182"/>
    </row>
    <row r="31" spans="1:21" s="47" customFormat="1" ht="18.75">
      <c r="A31" s="45"/>
      <c r="D31" s="144"/>
      <c r="E31" s="45"/>
      <c r="F31" s="45"/>
      <c r="U31" s="182"/>
    </row>
    <row r="32" spans="1:21" s="47" customFormat="1" ht="18.75">
      <c r="A32" s="45"/>
      <c r="C32" s="163">
        <f>D6+D10+D15</f>
        <v>3217300</v>
      </c>
      <c r="D32" s="144"/>
      <c r="E32" s="45"/>
      <c r="F32" s="45"/>
      <c r="U32" s="182"/>
    </row>
    <row r="33" spans="1:6" s="47" customFormat="1" ht="18.75">
      <c r="A33" s="45"/>
      <c r="D33" s="144"/>
      <c r="E33" s="45"/>
      <c r="F33" s="45"/>
    </row>
    <row r="34" spans="1:6" s="47" customFormat="1" ht="18.75">
      <c r="A34" s="45"/>
      <c r="D34" s="144"/>
      <c r="E34" s="45"/>
      <c r="F34" s="45"/>
    </row>
    <row r="35" spans="1:6" s="47" customFormat="1" ht="18.75">
      <c r="A35" s="45"/>
      <c r="D35" s="144"/>
      <c r="E35" s="45"/>
      <c r="F35" s="45"/>
    </row>
    <row r="36" spans="1:6" s="47" customFormat="1" ht="18.75">
      <c r="A36" s="45"/>
      <c r="D36" s="144"/>
      <c r="E36" s="45"/>
      <c r="F36" s="45"/>
    </row>
    <row r="37" spans="1:6" s="47" customFormat="1" ht="18.75">
      <c r="A37" s="45"/>
      <c r="D37" s="144"/>
      <c r="E37" s="45"/>
      <c r="F37" s="45"/>
    </row>
    <row r="38" spans="1:6" s="47" customFormat="1" ht="18.75">
      <c r="A38" s="45"/>
      <c r="D38" s="144"/>
      <c r="E38" s="45"/>
      <c r="F38" s="45"/>
    </row>
    <row r="39" spans="1:6" s="47" customFormat="1" ht="18.75">
      <c r="A39" s="45"/>
      <c r="D39" s="144"/>
      <c r="E39" s="45"/>
      <c r="F39" s="45"/>
    </row>
    <row r="40" spans="1:6" s="47" customFormat="1" ht="18.75">
      <c r="A40" s="45"/>
      <c r="D40" s="144"/>
      <c r="E40" s="45"/>
      <c r="F40" s="45"/>
    </row>
    <row r="41" spans="1:6" s="47" customFormat="1" ht="18.75">
      <c r="A41" s="45"/>
      <c r="D41" s="144"/>
      <c r="E41" s="45"/>
      <c r="F41" s="45"/>
    </row>
    <row r="42" spans="1:6" s="47" customFormat="1" ht="18.75">
      <c r="A42" s="45"/>
      <c r="D42" s="144"/>
      <c r="E42" s="45"/>
      <c r="F42" s="45"/>
    </row>
    <row r="43" spans="1:6" s="47" customFormat="1" ht="18.75">
      <c r="A43" s="45"/>
      <c r="D43" s="144"/>
      <c r="E43" s="45"/>
      <c r="F43" s="45"/>
    </row>
    <row r="44" spans="1:6" s="47" customFormat="1" ht="18.75">
      <c r="A44" s="45"/>
      <c r="D44" s="144"/>
      <c r="E44" s="45"/>
      <c r="F44" s="45"/>
    </row>
    <row r="45" spans="1:6" s="47" customFormat="1" ht="18.75">
      <c r="A45" s="45"/>
      <c r="D45" s="144"/>
      <c r="E45" s="45"/>
      <c r="F45" s="45"/>
    </row>
    <row r="46" spans="1:6" s="47" customFormat="1" ht="18.75">
      <c r="A46" s="45"/>
      <c r="D46" s="144"/>
      <c r="E46" s="45"/>
      <c r="F46" s="45"/>
    </row>
    <row r="47" spans="1:6" s="47" customFormat="1" ht="18.75">
      <c r="A47" s="45"/>
      <c r="D47" s="144"/>
      <c r="E47" s="45"/>
      <c r="F47" s="45"/>
    </row>
    <row r="48" spans="1:6" s="47" customFormat="1" ht="18.75">
      <c r="A48" s="45"/>
      <c r="D48" s="144"/>
      <c r="E48" s="45"/>
      <c r="F48" s="45"/>
    </row>
    <row r="49" spans="1:6" s="47" customFormat="1" ht="18.75">
      <c r="A49" s="45"/>
      <c r="D49" s="144"/>
      <c r="E49" s="45"/>
      <c r="F49" s="45"/>
    </row>
    <row r="50" spans="1:6" s="47" customFormat="1" ht="18.75">
      <c r="A50" s="45"/>
      <c r="D50" s="144"/>
      <c r="E50" s="45"/>
      <c r="F50" s="45"/>
    </row>
    <row r="51" spans="1:6" s="47" customFormat="1" ht="18.75">
      <c r="A51" s="45"/>
      <c r="D51" s="144"/>
      <c r="E51" s="45"/>
      <c r="F51" s="45"/>
    </row>
    <row r="52" spans="1:6" s="47" customFormat="1" ht="18.75">
      <c r="A52" s="45"/>
      <c r="D52" s="144"/>
      <c r="E52" s="45"/>
      <c r="F52" s="45"/>
    </row>
    <row r="53" spans="1:6" s="47" customFormat="1" ht="18.75">
      <c r="A53" s="45"/>
      <c r="D53" s="144"/>
      <c r="E53" s="45"/>
      <c r="F53" s="45"/>
    </row>
    <row r="54" spans="1:6" s="47" customFormat="1" ht="18.75">
      <c r="A54" s="45"/>
      <c r="D54" s="144"/>
      <c r="E54" s="45"/>
      <c r="F54" s="45"/>
    </row>
    <row r="55" spans="1:6" s="47" customFormat="1" ht="18.75">
      <c r="A55" s="45"/>
      <c r="D55" s="144"/>
      <c r="E55" s="45"/>
      <c r="F55" s="45"/>
    </row>
    <row r="56" spans="1:6" s="47" customFormat="1" ht="18.75">
      <c r="A56" s="45"/>
      <c r="D56" s="144"/>
      <c r="E56" s="45"/>
      <c r="F56" s="45"/>
    </row>
    <row r="57" spans="1:6" s="47" customFormat="1" ht="18.75">
      <c r="A57" s="45"/>
      <c r="D57" s="144"/>
      <c r="E57" s="45"/>
      <c r="F57" s="45"/>
    </row>
    <row r="58" spans="1:6" s="47" customFormat="1" ht="18.75">
      <c r="A58" s="45"/>
      <c r="D58" s="144"/>
      <c r="E58" s="45"/>
      <c r="F58" s="45"/>
    </row>
    <row r="59" spans="1:6" s="47" customFormat="1" ht="18.75">
      <c r="A59" s="45"/>
      <c r="D59" s="144"/>
      <c r="E59" s="45"/>
      <c r="F59" s="45"/>
    </row>
    <row r="60" spans="1:6" s="47" customFormat="1" ht="18.75">
      <c r="A60" s="45"/>
      <c r="D60" s="144"/>
      <c r="E60" s="45"/>
      <c r="F60" s="45"/>
    </row>
    <row r="61" spans="1:6" s="47" customFormat="1" ht="18.75">
      <c r="A61" s="45"/>
      <c r="D61" s="144"/>
      <c r="E61" s="45"/>
      <c r="F61" s="45"/>
    </row>
    <row r="62" spans="1:6" s="47" customFormat="1" ht="18.75">
      <c r="A62" s="45"/>
      <c r="D62" s="144"/>
      <c r="E62" s="45"/>
      <c r="F62" s="45"/>
    </row>
    <row r="63" spans="1:6" s="47" customFormat="1" ht="18.75">
      <c r="A63" s="45"/>
      <c r="D63" s="144"/>
      <c r="E63" s="45"/>
      <c r="F63" s="45"/>
    </row>
    <row r="64" spans="1:6" s="47" customFormat="1" ht="18.75">
      <c r="A64" s="45"/>
      <c r="D64" s="144"/>
      <c r="E64" s="45"/>
      <c r="F64" s="45"/>
    </row>
    <row r="65" spans="1:6" s="47" customFormat="1" ht="18.75">
      <c r="A65" s="45"/>
      <c r="D65" s="144"/>
      <c r="E65" s="45"/>
      <c r="F65" s="45"/>
    </row>
    <row r="66" spans="1:6" s="47" customFormat="1" ht="18.75">
      <c r="A66" s="45"/>
      <c r="D66" s="144"/>
      <c r="E66" s="45"/>
      <c r="F66" s="45"/>
    </row>
    <row r="67" spans="1:6" s="47" customFormat="1" ht="18.75">
      <c r="A67" s="45"/>
      <c r="D67" s="144"/>
      <c r="E67" s="45"/>
      <c r="F67" s="45"/>
    </row>
    <row r="68" spans="1:6" s="47" customFormat="1" ht="18.75">
      <c r="A68" s="45"/>
      <c r="D68" s="144"/>
      <c r="E68" s="45"/>
      <c r="F68" s="45"/>
    </row>
    <row r="69" spans="1:6" s="47" customFormat="1" ht="18.75">
      <c r="A69" s="45"/>
      <c r="D69" s="144"/>
      <c r="E69" s="45"/>
      <c r="F69" s="45"/>
    </row>
    <row r="70" spans="1:6" s="47" customFormat="1" ht="18.75">
      <c r="A70" s="45"/>
      <c r="D70" s="144"/>
      <c r="E70" s="45"/>
      <c r="F70" s="45"/>
    </row>
    <row r="71" spans="1:6" s="47" customFormat="1" ht="18.75">
      <c r="A71" s="45"/>
      <c r="D71" s="144"/>
      <c r="E71" s="45"/>
      <c r="F71" s="45"/>
    </row>
    <row r="72" spans="1:6" s="47" customFormat="1" ht="18.75">
      <c r="A72" s="45"/>
      <c r="D72" s="144"/>
      <c r="E72" s="45"/>
      <c r="F72" s="45"/>
    </row>
    <row r="73" spans="1:6" s="47" customFormat="1" ht="18.75">
      <c r="A73" s="45"/>
      <c r="D73" s="144"/>
      <c r="E73" s="45"/>
      <c r="F73" s="45"/>
    </row>
    <row r="74" spans="1:6" s="47" customFormat="1" ht="18.75">
      <c r="A74" s="45"/>
      <c r="D74" s="144"/>
      <c r="E74" s="45"/>
      <c r="F74" s="45"/>
    </row>
    <row r="75" spans="1:6" s="47" customFormat="1" ht="18.75">
      <c r="A75" s="45"/>
      <c r="D75" s="144"/>
      <c r="E75" s="45"/>
      <c r="F75" s="45"/>
    </row>
    <row r="76" spans="1:6" s="47" customFormat="1" ht="18.75">
      <c r="A76" s="45"/>
      <c r="D76" s="144"/>
      <c r="E76" s="45"/>
      <c r="F76" s="45"/>
    </row>
    <row r="77" spans="1:6" s="47" customFormat="1" ht="18.75">
      <c r="A77" s="45"/>
      <c r="D77" s="144"/>
      <c r="E77" s="45"/>
      <c r="F77" s="45"/>
    </row>
    <row r="78" spans="1:6" s="47" customFormat="1" ht="18.75">
      <c r="A78" s="45"/>
      <c r="D78" s="144"/>
      <c r="E78" s="45"/>
      <c r="F78" s="45"/>
    </row>
    <row r="79" spans="1:6" s="47" customFormat="1" ht="18.75">
      <c r="A79" s="45"/>
      <c r="D79" s="144"/>
      <c r="E79" s="45"/>
      <c r="F79" s="45"/>
    </row>
    <row r="80" spans="1:6" s="47" customFormat="1" ht="18.75">
      <c r="A80" s="45"/>
      <c r="D80" s="144"/>
      <c r="E80" s="45"/>
      <c r="F80" s="45"/>
    </row>
    <row r="81" spans="1:6" s="47" customFormat="1" ht="18.75">
      <c r="A81" s="45"/>
      <c r="D81" s="144"/>
      <c r="E81" s="45"/>
      <c r="F81" s="45"/>
    </row>
    <row r="82" spans="1:6" s="47" customFormat="1" ht="18.75">
      <c r="A82" s="45"/>
      <c r="D82" s="144"/>
      <c r="E82" s="45"/>
      <c r="F82" s="45"/>
    </row>
    <row r="83" spans="1:6" s="47" customFormat="1" ht="18.75">
      <c r="A83" s="45"/>
      <c r="D83" s="144"/>
      <c r="E83" s="45"/>
      <c r="F83" s="45"/>
    </row>
    <row r="84" spans="1:6" s="47" customFormat="1" ht="18.75">
      <c r="A84" s="45"/>
      <c r="D84" s="144"/>
      <c r="E84" s="45"/>
      <c r="F84" s="45"/>
    </row>
    <row r="85" spans="1:6" s="47" customFormat="1" ht="18.75">
      <c r="A85" s="45"/>
      <c r="D85" s="144"/>
      <c r="E85" s="45"/>
      <c r="F85" s="45"/>
    </row>
    <row r="86" spans="1:6" s="47" customFormat="1" ht="18.75">
      <c r="A86" s="45"/>
      <c r="D86" s="144"/>
      <c r="E86" s="45"/>
      <c r="F86" s="45"/>
    </row>
    <row r="87" spans="1:6" s="47" customFormat="1" ht="18.75">
      <c r="A87" s="45"/>
      <c r="D87" s="144"/>
      <c r="E87" s="45"/>
      <c r="F87" s="45"/>
    </row>
    <row r="88" spans="1:6" s="47" customFormat="1" ht="18.75">
      <c r="A88" s="45"/>
      <c r="D88" s="144"/>
      <c r="E88" s="45"/>
      <c r="F88" s="45"/>
    </row>
    <row r="89" spans="1:6" s="47" customFormat="1" ht="18.75">
      <c r="A89" s="45"/>
      <c r="D89" s="144"/>
      <c r="E89" s="45"/>
      <c r="F89" s="45"/>
    </row>
    <row r="90" spans="1:6" s="47" customFormat="1" ht="18.75">
      <c r="A90" s="45"/>
      <c r="D90" s="144"/>
      <c r="E90" s="45"/>
      <c r="F90" s="45"/>
    </row>
    <row r="91" spans="1:6" s="47" customFormat="1" ht="18.75">
      <c r="A91" s="45"/>
      <c r="D91" s="144"/>
      <c r="E91" s="45"/>
      <c r="F91" s="45"/>
    </row>
    <row r="92" spans="1:6" s="47" customFormat="1" ht="18.75">
      <c r="A92" s="45"/>
      <c r="D92" s="144"/>
      <c r="E92" s="45"/>
      <c r="F92" s="45"/>
    </row>
    <row r="93" spans="1:6" s="47" customFormat="1" ht="18.75">
      <c r="A93" s="45"/>
      <c r="D93" s="144"/>
      <c r="E93" s="45"/>
      <c r="F93" s="45"/>
    </row>
    <row r="94" spans="1:6" s="47" customFormat="1" ht="18.75">
      <c r="A94" s="45"/>
      <c r="D94" s="144"/>
      <c r="E94" s="45"/>
      <c r="F94" s="45"/>
    </row>
    <row r="95" spans="1:6" s="47" customFormat="1" ht="18.75">
      <c r="A95" s="45"/>
      <c r="D95" s="144"/>
      <c r="E95" s="45"/>
      <c r="F95" s="45"/>
    </row>
    <row r="96" spans="1:6" s="47" customFormat="1" ht="18.75">
      <c r="A96" s="45"/>
      <c r="D96" s="144"/>
      <c r="E96" s="45"/>
      <c r="F96" s="45"/>
    </row>
    <row r="97" spans="1:6" s="47" customFormat="1" ht="18.75">
      <c r="A97" s="45"/>
      <c r="D97" s="144"/>
      <c r="E97" s="45"/>
      <c r="F97" s="45"/>
    </row>
    <row r="98" spans="1:6" s="47" customFormat="1" ht="18.75">
      <c r="A98" s="45"/>
      <c r="D98" s="144"/>
      <c r="E98" s="45"/>
      <c r="F98" s="45"/>
    </row>
    <row r="99" spans="1:6" s="47" customFormat="1" ht="18.75">
      <c r="A99" s="45"/>
      <c r="D99" s="144"/>
      <c r="E99" s="45"/>
      <c r="F99" s="45"/>
    </row>
    <row r="100" spans="1:6" s="47" customFormat="1" ht="18.75">
      <c r="A100" s="45"/>
      <c r="D100" s="144"/>
      <c r="E100" s="45"/>
      <c r="F100" s="45"/>
    </row>
    <row r="101" spans="1:6" s="47" customFormat="1" ht="18.75">
      <c r="A101" s="45"/>
      <c r="D101" s="144"/>
      <c r="E101" s="45"/>
      <c r="F101" s="45"/>
    </row>
    <row r="102" spans="1:6" s="47" customFormat="1" ht="18.75">
      <c r="A102" s="45"/>
      <c r="D102" s="144"/>
      <c r="E102" s="45"/>
      <c r="F102" s="45"/>
    </row>
    <row r="103" spans="1:6" s="47" customFormat="1" ht="18.75">
      <c r="A103" s="45"/>
      <c r="D103" s="144"/>
      <c r="E103" s="45"/>
      <c r="F103" s="45"/>
    </row>
    <row r="104" spans="1:6" s="47" customFormat="1" ht="18.75">
      <c r="A104" s="45"/>
      <c r="D104" s="144"/>
      <c r="E104" s="45"/>
      <c r="F104" s="45"/>
    </row>
    <row r="105" spans="1:6" s="47" customFormat="1" ht="18.75">
      <c r="A105" s="45"/>
      <c r="D105" s="144"/>
      <c r="E105" s="45"/>
      <c r="F105" s="45"/>
    </row>
    <row r="106" spans="1:6" s="47" customFormat="1" ht="18.75">
      <c r="A106" s="45"/>
      <c r="D106" s="144"/>
      <c r="E106" s="45"/>
      <c r="F106" s="45"/>
    </row>
    <row r="107" spans="1:6" s="47" customFormat="1" ht="18.75">
      <c r="A107" s="45"/>
      <c r="D107" s="144"/>
      <c r="E107" s="45"/>
      <c r="F107" s="45"/>
    </row>
    <row r="108" spans="1:6" s="47" customFormat="1" ht="18.75">
      <c r="A108" s="45"/>
      <c r="D108" s="144"/>
      <c r="E108" s="45"/>
      <c r="F108" s="45"/>
    </row>
    <row r="109" spans="1:6" s="47" customFormat="1" ht="18.75">
      <c r="A109" s="45"/>
      <c r="D109" s="144"/>
      <c r="E109" s="45"/>
      <c r="F109" s="45"/>
    </row>
    <row r="110" spans="1:6" s="47" customFormat="1" ht="18.75">
      <c r="A110" s="45"/>
      <c r="D110" s="144"/>
      <c r="E110" s="45"/>
      <c r="F110" s="45"/>
    </row>
    <row r="111" spans="1:6" s="47" customFormat="1" ht="18.75">
      <c r="A111" s="45"/>
      <c r="D111" s="144"/>
      <c r="E111" s="45"/>
      <c r="F111" s="45"/>
    </row>
    <row r="112" spans="1:6" s="47" customFormat="1" ht="18.75">
      <c r="A112" s="45"/>
      <c r="D112" s="144"/>
      <c r="E112" s="45"/>
      <c r="F112" s="45"/>
    </row>
    <row r="113" spans="1:6" s="47" customFormat="1" ht="18.75">
      <c r="A113" s="45"/>
      <c r="D113" s="144"/>
      <c r="E113" s="45"/>
      <c r="F113" s="45"/>
    </row>
    <row r="114" spans="1:6" s="47" customFormat="1" ht="18.75">
      <c r="A114" s="45"/>
      <c r="D114" s="144"/>
      <c r="E114" s="45"/>
      <c r="F114" s="45"/>
    </row>
    <row r="115" spans="1:6" s="47" customFormat="1" ht="18.75">
      <c r="A115" s="45"/>
      <c r="D115" s="144"/>
      <c r="E115" s="45"/>
      <c r="F115" s="45"/>
    </row>
    <row r="116" spans="1:6" s="47" customFormat="1" ht="18.75">
      <c r="A116" s="45"/>
      <c r="D116" s="144"/>
      <c r="E116" s="45"/>
      <c r="F116" s="45"/>
    </row>
    <row r="117" spans="1:6" s="47" customFormat="1" ht="18.75">
      <c r="A117" s="45"/>
      <c r="D117" s="144"/>
      <c r="E117" s="45"/>
      <c r="F117" s="45"/>
    </row>
    <row r="118" spans="1:6" s="47" customFormat="1" ht="18.75">
      <c r="A118" s="45"/>
      <c r="D118" s="144"/>
      <c r="E118" s="45"/>
      <c r="F118" s="45"/>
    </row>
    <row r="119" spans="1:6" s="47" customFormat="1" ht="18.75">
      <c r="A119" s="45"/>
      <c r="D119" s="144"/>
      <c r="E119" s="45"/>
      <c r="F119" s="45"/>
    </row>
    <row r="120" spans="1:6" s="47" customFormat="1" ht="18.75">
      <c r="A120" s="45"/>
      <c r="D120" s="144"/>
      <c r="E120" s="45"/>
      <c r="F120" s="45"/>
    </row>
    <row r="121" spans="1:6" s="47" customFormat="1" ht="18.75">
      <c r="A121" s="45"/>
      <c r="D121" s="144"/>
      <c r="E121" s="45"/>
      <c r="F121" s="45"/>
    </row>
    <row r="122" spans="1:6" s="47" customFormat="1" ht="18.75">
      <c r="A122" s="45"/>
      <c r="D122" s="144"/>
      <c r="E122" s="45"/>
      <c r="F122" s="45"/>
    </row>
    <row r="123" spans="1:6" s="47" customFormat="1" ht="18.75">
      <c r="A123" s="45"/>
      <c r="D123" s="144"/>
      <c r="E123" s="45"/>
      <c r="F123" s="45"/>
    </row>
    <row r="124" spans="1:6" s="47" customFormat="1" ht="18.75">
      <c r="A124" s="45"/>
      <c r="D124" s="144"/>
      <c r="E124" s="45"/>
      <c r="F124" s="45"/>
    </row>
    <row r="125" spans="1:6" s="47" customFormat="1" ht="18.75">
      <c r="A125" s="45"/>
      <c r="D125" s="144"/>
      <c r="E125" s="45"/>
      <c r="F125" s="45"/>
    </row>
    <row r="126" spans="1:6" s="47" customFormat="1" ht="18.75">
      <c r="A126" s="45"/>
      <c r="D126" s="144"/>
      <c r="E126" s="45"/>
      <c r="F126" s="45"/>
    </row>
    <row r="127" spans="1:6" s="47" customFormat="1" ht="18.75">
      <c r="A127" s="45"/>
      <c r="D127" s="144"/>
      <c r="E127" s="45"/>
      <c r="F127" s="45"/>
    </row>
    <row r="128" spans="1:6" s="47" customFormat="1" ht="18.75">
      <c r="A128" s="45"/>
      <c r="D128" s="144"/>
      <c r="E128" s="45"/>
      <c r="F128" s="45"/>
    </row>
    <row r="129" spans="1:6" s="47" customFormat="1" ht="18.75">
      <c r="A129" s="45"/>
      <c r="D129" s="144"/>
      <c r="E129" s="45"/>
      <c r="F129" s="45"/>
    </row>
    <row r="130" spans="1:6" s="47" customFormat="1" ht="18.75">
      <c r="A130" s="45"/>
      <c r="D130" s="144"/>
      <c r="E130" s="45"/>
      <c r="F130" s="45"/>
    </row>
    <row r="131" spans="1:6" s="47" customFormat="1" ht="18.75">
      <c r="A131" s="45"/>
      <c r="D131" s="144"/>
      <c r="E131" s="45"/>
      <c r="F131" s="45"/>
    </row>
    <row r="132" spans="1:6" s="47" customFormat="1" ht="18.75">
      <c r="A132" s="45"/>
      <c r="D132" s="144"/>
      <c r="E132" s="45"/>
      <c r="F132" s="45"/>
    </row>
    <row r="133" spans="1:6" s="47" customFormat="1" ht="18.75">
      <c r="A133" s="45"/>
      <c r="D133" s="144"/>
      <c r="E133" s="45"/>
      <c r="F133" s="45"/>
    </row>
    <row r="134" spans="1:6" s="47" customFormat="1" ht="18.75">
      <c r="A134" s="45"/>
      <c r="D134" s="144"/>
      <c r="E134" s="45"/>
      <c r="F134" s="45"/>
    </row>
    <row r="135" spans="1:6" s="47" customFormat="1" ht="18.75">
      <c r="A135" s="45"/>
      <c r="D135" s="144"/>
      <c r="E135" s="45"/>
      <c r="F135" s="45"/>
    </row>
    <row r="136" spans="1:6" s="47" customFormat="1" ht="18.75">
      <c r="A136" s="45"/>
      <c r="D136" s="144"/>
      <c r="E136" s="45"/>
      <c r="F136" s="45"/>
    </row>
    <row r="137" spans="1:6" s="47" customFormat="1" ht="18.75">
      <c r="A137" s="45"/>
      <c r="D137" s="144"/>
      <c r="E137" s="45"/>
      <c r="F137" s="45"/>
    </row>
    <row r="138" spans="1:6" s="47" customFormat="1" ht="18.75">
      <c r="A138" s="45"/>
      <c r="D138" s="144"/>
      <c r="E138" s="45"/>
      <c r="F138" s="45"/>
    </row>
    <row r="139" spans="1:6" s="47" customFormat="1" ht="18.75">
      <c r="A139" s="45"/>
      <c r="D139" s="144"/>
      <c r="E139" s="45"/>
      <c r="F139" s="45"/>
    </row>
    <row r="140" spans="1:6" s="47" customFormat="1" ht="18.75">
      <c r="A140" s="45"/>
      <c r="D140" s="144"/>
      <c r="E140" s="45"/>
      <c r="F140" s="45"/>
    </row>
    <row r="141" spans="1:6" s="47" customFormat="1" ht="18.75">
      <c r="A141" s="45"/>
      <c r="D141" s="144"/>
      <c r="E141" s="45"/>
      <c r="F141" s="45"/>
    </row>
    <row r="142" spans="1:6" s="47" customFormat="1" ht="18.75">
      <c r="A142" s="45"/>
      <c r="D142" s="144"/>
      <c r="E142" s="45"/>
      <c r="F142" s="45"/>
    </row>
    <row r="143" spans="1:6" s="47" customFormat="1" ht="18.75">
      <c r="A143" s="45"/>
      <c r="D143" s="144"/>
      <c r="E143" s="45"/>
      <c r="F143" s="45"/>
    </row>
    <row r="144" spans="1:6" s="47" customFormat="1" ht="18.75">
      <c r="A144" s="45"/>
      <c r="D144" s="144"/>
      <c r="E144" s="45"/>
      <c r="F144" s="45"/>
    </row>
    <row r="145" spans="1:6" s="47" customFormat="1" ht="18.75">
      <c r="A145" s="45"/>
      <c r="D145" s="144"/>
      <c r="E145" s="45"/>
      <c r="F145" s="45"/>
    </row>
    <row r="146" spans="1:6" s="47" customFormat="1" ht="18.75">
      <c r="A146" s="45"/>
      <c r="D146" s="144"/>
      <c r="E146" s="45"/>
      <c r="F146" s="45"/>
    </row>
    <row r="147" spans="1:6" s="47" customFormat="1" ht="18.75">
      <c r="A147" s="45"/>
      <c r="D147" s="144"/>
      <c r="E147" s="45"/>
      <c r="F147" s="45"/>
    </row>
    <row r="148" spans="1:6" s="47" customFormat="1" ht="18.75">
      <c r="A148" s="45"/>
      <c r="D148" s="144"/>
      <c r="E148" s="45"/>
      <c r="F148" s="45"/>
    </row>
    <row r="149" spans="1:6" s="47" customFormat="1" ht="18.75">
      <c r="A149" s="45"/>
      <c r="D149" s="144"/>
      <c r="E149" s="45"/>
      <c r="F149" s="45"/>
    </row>
    <row r="150" spans="1:6" s="47" customFormat="1" ht="18.75">
      <c r="A150" s="45"/>
      <c r="D150" s="144"/>
      <c r="E150" s="45"/>
      <c r="F150" s="45"/>
    </row>
    <row r="151" spans="1:6" s="47" customFormat="1" ht="18.75">
      <c r="A151" s="45"/>
      <c r="D151" s="144"/>
      <c r="E151" s="45"/>
      <c r="F151" s="45"/>
    </row>
    <row r="152" spans="1:6" s="47" customFormat="1" ht="18.75">
      <c r="A152" s="45"/>
      <c r="D152" s="144"/>
      <c r="E152" s="45"/>
      <c r="F152" s="45"/>
    </row>
    <row r="153" spans="1:6" s="47" customFormat="1" ht="18.75">
      <c r="A153" s="45"/>
      <c r="D153" s="144"/>
      <c r="E153" s="45"/>
      <c r="F153" s="45"/>
    </row>
    <row r="154" spans="1:6" s="47" customFormat="1" ht="18.75">
      <c r="A154" s="45"/>
      <c r="D154" s="144"/>
      <c r="E154" s="45"/>
      <c r="F154" s="45"/>
    </row>
    <row r="155" spans="1:6" s="47" customFormat="1" ht="18.75">
      <c r="A155" s="45"/>
      <c r="D155" s="144"/>
      <c r="E155" s="45"/>
      <c r="F155" s="45"/>
    </row>
    <row r="156" spans="1:6" s="47" customFormat="1" ht="18.75">
      <c r="A156" s="45"/>
      <c r="D156" s="144"/>
      <c r="E156" s="45"/>
      <c r="F156" s="45"/>
    </row>
    <row r="157" spans="1:6" s="47" customFormat="1" ht="18.75">
      <c r="A157" s="45"/>
      <c r="D157" s="144"/>
      <c r="E157" s="45"/>
      <c r="F157" s="45"/>
    </row>
    <row r="158" spans="1:6" s="47" customFormat="1" ht="18.75">
      <c r="A158" s="45"/>
      <c r="D158" s="144"/>
      <c r="E158" s="45"/>
      <c r="F158" s="45"/>
    </row>
    <row r="159" spans="1:6" s="47" customFormat="1" ht="18.75">
      <c r="A159" s="45"/>
      <c r="D159" s="144"/>
      <c r="E159" s="45"/>
      <c r="F159" s="45"/>
    </row>
    <row r="160" spans="1:6" s="47" customFormat="1" ht="18.75">
      <c r="A160" s="45"/>
      <c r="D160" s="144"/>
      <c r="E160" s="45"/>
      <c r="F160" s="45"/>
    </row>
    <row r="161" spans="1:6" s="47" customFormat="1" ht="18.75">
      <c r="A161" s="45"/>
      <c r="D161" s="144"/>
      <c r="E161" s="45"/>
      <c r="F161" s="45"/>
    </row>
    <row r="162" spans="1:6" s="47" customFormat="1" ht="18.75">
      <c r="A162" s="45"/>
      <c r="D162" s="144"/>
      <c r="E162" s="45"/>
      <c r="F162" s="45"/>
    </row>
    <row r="163" spans="1:6" s="47" customFormat="1" ht="18.75">
      <c r="A163" s="45"/>
      <c r="D163" s="144"/>
      <c r="E163" s="45"/>
      <c r="F163" s="45"/>
    </row>
    <row r="164" spans="1:6" s="47" customFormat="1" ht="18.75">
      <c r="A164" s="45"/>
      <c r="D164" s="144"/>
      <c r="E164" s="45"/>
      <c r="F164" s="45"/>
    </row>
    <row r="165" spans="1:6" s="47" customFormat="1" ht="18.75">
      <c r="A165" s="45"/>
      <c r="D165" s="144"/>
      <c r="E165" s="45"/>
      <c r="F165" s="45"/>
    </row>
    <row r="166" spans="1:6" s="47" customFormat="1" ht="18.75">
      <c r="A166" s="45"/>
      <c r="D166" s="144"/>
      <c r="E166" s="45"/>
      <c r="F166" s="45"/>
    </row>
    <row r="167" spans="1:6" s="47" customFormat="1" ht="18.75">
      <c r="A167" s="45"/>
      <c r="D167" s="144"/>
      <c r="E167" s="45"/>
      <c r="F167" s="45"/>
    </row>
    <row r="168" spans="1:6" s="47" customFormat="1" ht="18.75">
      <c r="A168" s="45"/>
      <c r="D168" s="144"/>
      <c r="E168" s="45"/>
      <c r="F168" s="45"/>
    </row>
    <row r="169" spans="1:6" s="47" customFormat="1" ht="18.75">
      <c r="A169" s="45"/>
      <c r="D169" s="144"/>
      <c r="E169" s="45"/>
      <c r="F169" s="45"/>
    </row>
    <row r="170" spans="1:6" s="47" customFormat="1" ht="18.75">
      <c r="A170" s="45"/>
      <c r="D170" s="144"/>
      <c r="E170" s="45"/>
      <c r="F170" s="45"/>
    </row>
    <row r="171" spans="1:6" s="47" customFormat="1" ht="18.75">
      <c r="A171" s="45"/>
      <c r="D171" s="144"/>
      <c r="E171" s="45"/>
      <c r="F171" s="45"/>
    </row>
    <row r="172" spans="1:6" s="47" customFormat="1" ht="18.75">
      <c r="A172" s="45"/>
      <c r="D172" s="144"/>
      <c r="E172" s="45"/>
      <c r="F172" s="45"/>
    </row>
    <row r="173" spans="1:6" s="47" customFormat="1" ht="18.75">
      <c r="A173" s="45"/>
      <c r="D173" s="144"/>
      <c r="E173" s="45"/>
      <c r="F173" s="45"/>
    </row>
    <row r="174" spans="1:6" s="47" customFormat="1" ht="18.75">
      <c r="A174" s="45"/>
      <c r="D174" s="144"/>
      <c r="E174" s="45"/>
      <c r="F174" s="45"/>
    </row>
    <row r="175" spans="1:6" s="47" customFormat="1" ht="18.75">
      <c r="A175" s="45"/>
      <c r="D175" s="144"/>
      <c r="E175" s="45"/>
      <c r="F175" s="45"/>
    </row>
    <row r="176" spans="1:6" s="47" customFormat="1" ht="18.75">
      <c r="A176" s="45"/>
      <c r="D176" s="144"/>
      <c r="E176" s="45"/>
      <c r="F176" s="45"/>
    </row>
    <row r="177" spans="1:6" s="47" customFormat="1" ht="18.75">
      <c r="A177" s="45"/>
      <c r="D177" s="144"/>
      <c r="E177" s="45"/>
      <c r="F177" s="45"/>
    </row>
    <row r="178" spans="1:6" s="47" customFormat="1" ht="18.75">
      <c r="A178" s="45"/>
      <c r="D178" s="144"/>
      <c r="E178" s="45"/>
      <c r="F178" s="45"/>
    </row>
    <row r="179" spans="1:6" s="47" customFormat="1" ht="18.75">
      <c r="A179" s="45"/>
      <c r="D179" s="144"/>
      <c r="E179" s="45"/>
      <c r="F179" s="45"/>
    </row>
    <row r="180" spans="1:6" s="47" customFormat="1" ht="18.75">
      <c r="A180" s="45"/>
      <c r="D180" s="144"/>
      <c r="E180" s="45"/>
      <c r="F180" s="45"/>
    </row>
    <row r="181" spans="1:6" s="47" customFormat="1" ht="18.75">
      <c r="A181" s="45"/>
      <c r="D181" s="144"/>
      <c r="E181" s="45"/>
      <c r="F181" s="45"/>
    </row>
    <row r="182" spans="1:6" s="47" customFormat="1" ht="18.75">
      <c r="A182" s="45"/>
      <c r="D182" s="144"/>
      <c r="E182" s="45"/>
      <c r="F182" s="45"/>
    </row>
    <row r="183" spans="1:6" s="47" customFormat="1" ht="18.75">
      <c r="A183" s="45"/>
      <c r="D183" s="144"/>
      <c r="E183" s="45"/>
      <c r="F183" s="45"/>
    </row>
    <row r="184" spans="1:6" s="47" customFormat="1" ht="18.75">
      <c r="A184" s="45"/>
      <c r="D184" s="144"/>
      <c r="E184" s="45"/>
      <c r="F184" s="45"/>
    </row>
    <row r="185" spans="1:6" s="47" customFormat="1" ht="18.75">
      <c r="A185" s="45"/>
      <c r="D185" s="144"/>
      <c r="E185" s="45"/>
      <c r="F185" s="45"/>
    </row>
    <row r="186" spans="1:6" s="47" customFormat="1" ht="18.75">
      <c r="A186" s="45"/>
      <c r="D186" s="144"/>
      <c r="E186" s="45"/>
      <c r="F186" s="45"/>
    </row>
    <row r="187" spans="1:6" s="47" customFormat="1" ht="18.75">
      <c r="A187" s="45"/>
      <c r="D187" s="144"/>
      <c r="E187" s="45"/>
      <c r="F187" s="45"/>
    </row>
    <row r="188" spans="1:6" s="47" customFormat="1" ht="18.75">
      <c r="A188" s="45"/>
      <c r="D188" s="144"/>
      <c r="E188" s="45"/>
      <c r="F188" s="45"/>
    </row>
    <row r="189" spans="1:6" s="47" customFormat="1" ht="18.75">
      <c r="A189" s="45"/>
      <c r="D189" s="144"/>
      <c r="E189" s="45"/>
      <c r="F189" s="45"/>
    </row>
    <row r="190" spans="1:6" s="47" customFormat="1" ht="18.75">
      <c r="A190" s="45"/>
      <c r="D190" s="144"/>
      <c r="E190" s="45"/>
      <c r="F190" s="45"/>
    </row>
    <row r="191" spans="1:6" s="47" customFormat="1" ht="18.75">
      <c r="A191" s="45"/>
      <c r="D191" s="144"/>
      <c r="E191" s="45"/>
      <c r="F191" s="45"/>
    </row>
    <row r="192" spans="1:6" s="47" customFormat="1" ht="18.75">
      <c r="A192" s="45"/>
      <c r="D192" s="144"/>
      <c r="E192" s="45"/>
      <c r="F192" s="45"/>
    </row>
    <row r="193" spans="1:6" s="47" customFormat="1" ht="18.75">
      <c r="A193" s="45"/>
      <c r="D193" s="144"/>
      <c r="E193" s="45"/>
      <c r="F193" s="45"/>
    </row>
    <row r="194" spans="1:6" s="47" customFormat="1" ht="18.75">
      <c r="A194" s="45"/>
      <c r="D194" s="144"/>
      <c r="E194" s="45"/>
      <c r="F194" s="45"/>
    </row>
    <row r="195" spans="1:6" s="47" customFormat="1" ht="18.75">
      <c r="A195" s="45"/>
      <c r="D195" s="144"/>
      <c r="E195" s="45"/>
      <c r="F195" s="45"/>
    </row>
    <row r="196" spans="1:6" s="47" customFormat="1" ht="18.75">
      <c r="A196" s="45"/>
      <c r="D196" s="144"/>
      <c r="E196" s="45"/>
      <c r="F196" s="45"/>
    </row>
    <row r="197" spans="1:6" s="47" customFormat="1" ht="18.75">
      <c r="A197" s="45"/>
      <c r="D197" s="144"/>
      <c r="E197" s="45"/>
      <c r="F197" s="45"/>
    </row>
    <row r="198" spans="1:6" s="47" customFormat="1" ht="18.75">
      <c r="A198" s="45"/>
      <c r="D198" s="144"/>
      <c r="E198" s="45"/>
      <c r="F198" s="45"/>
    </row>
    <row r="199" s="47" customFormat="1" ht="18.75">
      <c r="D199" s="144"/>
    </row>
    <row r="200" s="47" customFormat="1" ht="18.75">
      <c r="D200" s="144"/>
    </row>
    <row r="201" s="47" customFormat="1" ht="18.75">
      <c r="D201" s="144"/>
    </row>
    <row r="202" s="47" customFormat="1" ht="18.75">
      <c r="D202" s="144"/>
    </row>
    <row r="203" s="47" customFormat="1" ht="18.75">
      <c r="D203" s="144"/>
    </row>
    <row r="204" s="47" customFormat="1" ht="18.75">
      <c r="D204" s="144"/>
    </row>
    <row r="205" s="47" customFormat="1" ht="18.75">
      <c r="D205" s="144"/>
    </row>
    <row r="206" s="47" customFormat="1" ht="18.75">
      <c r="D206" s="144"/>
    </row>
    <row r="207" s="47" customFormat="1" ht="18.75">
      <c r="D207" s="144"/>
    </row>
    <row r="208" s="47" customFormat="1" ht="18.75">
      <c r="D208" s="144"/>
    </row>
    <row r="209" s="47" customFormat="1" ht="18.75">
      <c r="D209" s="144"/>
    </row>
    <row r="210" s="47" customFormat="1" ht="18.75">
      <c r="D210" s="144"/>
    </row>
    <row r="211" s="47" customFormat="1" ht="18.75">
      <c r="D211" s="144"/>
    </row>
    <row r="212" s="47" customFormat="1" ht="18.75">
      <c r="D212" s="144"/>
    </row>
    <row r="213" s="47" customFormat="1" ht="18.75">
      <c r="D213" s="144"/>
    </row>
    <row r="214" s="47" customFormat="1" ht="18.75">
      <c r="D214" s="144"/>
    </row>
    <row r="215" s="47" customFormat="1" ht="18.75">
      <c r="D215" s="144"/>
    </row>
    <row r="216" s="47" customFormat="1" ht="18.75">
      <c r="D216" s="144"/>
    </row>
    <row r="217" s="47" customFormat="1" ht="18.75">
      <c r="D217" s="144"/>
    </row>
    <row r="218" s="47" customFormat="1" ht="18.75">
      <c r="D218" s="144"/>
    </row>
    <row r="219" s="47" customFormat="1" ht="18.75">
      <c r="D219" s="144"/>
    </row>
    <row r="220" s="47" customFormat="1" ht="18.75">
      <c r="D220" s="144"/>
    </row>
    <row r="221" s="47" customFormat="1" ht="18.75">
      <c r="D221" s="144"/>
    </row>
    <row r="222" s="47" customFormat="1" ht="18.75">
      <c r="D222" s="144"/>
    </row>
    <row r="223" s="47" customFormat="1" ht="18.75">
      <c r="D223" s="144"/>
    </row>
    <row r="224" s="47" customFormat="1" ht="18.75">
      <c r="D224" s="144"/>
    </row>
    <row r="225" s="47" customFormat="1" ht="18.75">
      <c r="D225" s="144"/>
    </row>
    <row r="226" s="47" customFormat="1" ht="18.75">
      <c r="D226" s="144"/>
    </row>
    <row r="227" s="47" customFormat="1" ht="18.75">
      <c r="D227" s="144"/>
    </row>
    <row r="228" s="47" customFormat="1" ht="18.75">
      <c r="D228" s="144"/>
    </row>
    <row r="229" ht="18.75">
      <c r="D229" s="183"/>
    </row>
    <row r="230" ht="18.75">
      <c r="D230" s="183"/>
    </row>
    <row r="231" ht="18.75">
      <c r="D231" s="183"/>
    </row>
    <row r="232" ht="18.75">
      <c r="D232" s="183"/>
    </row>
    <row r="233" ht="18.75">
      <c r="D233" s="183"/>
    </row>
    <row r="234" ht="18.75">
      <c r="D234" s="183"/>
    </row>
    <row r="235" ht="18.75">
      <c r="D235" s="183"/>
    </row>
    <row r="236" ht="18.75">
      <c r="D236" s="183"/>
    </row>
    <row r="237" ht="18.75">
      <c r="D237" s="183"/>
    </row>
    <row r="238" ht="18.75">
      <c r="D238" s="183"/>
    </row>
    <row r="239" ht="18.75">
      <c r="D239" s="183"/>
    </row>
    <row r="240" ht="18.75">
      <c r="D240" s="183"/>
    </row>
    <row r="241" ht="18.75">
      <c r="D241" s="183"/>
    </row>
    <row r="242" ht="18.75">
      <c r="D242" s="183"/>
    </row>
    <row r="243" ht="18.75">
      <c r="D243" s="183"/>
    </row>
    <row r="244" ht="18.75">
      <c r="D244" s="183"/>
    </row>
    <row r="245" ht="18.75">
      <c r="D245" s="183"/>
    </row>
    <row r="246" ht="18.75">
      <c r="D246" s="183"/>
    </row>
    <row r="247" ht="18.75">
      <c r="D247" s="183"/>
    </row>
    <row r="248" ht="18.75">
      <c r="D248" s="183"/>
    </row>
    <row r="249" ht="18.75">
      <c r="D249" s="183"/>
    </row>
    <row r="250" ht="18.75">
      <c r="D250" s="183"/>
    </row>
    <row r="251" ht="18.75">
      <c r="D251" s="183"/>
    </row>
    <row r="252" ht="18.75">
      <c r="D252" s="183"/>
    </row>
    <row r="253" ht="18.75">
      <c r="D253" s="183"/>
    </row>
    <row r="254" ht="18.75">
      <c r="D254" s="183"/>
    </row>
    <row r="255" ht="18.75">
      <c r="D255" s="183"/>
    </row>
    <row r="256" ht="18.75">
      <c r="D256" s="183"/>
    </row>
    <row r="257" ht="18.75">
      <c r="D257" s="183"/>
    </row>
    <row r="258" ht="18.75">
      <c r="D258" s="183"/>
    </row>
    <row r="259" ht="18.75">
      <c r="D259" s="183"/>
    </row>
    <row r="260" ht="18.75">
      <c r="D260" s="183"/>
    </row>
    <row r="261" ht="18.75">
      <c r="D261" s="183"/>
    </row>
    <row r="262" ht="18.75">
      <c r="D262" s="183"/>
    </row>
    <row r="263" ht="18.75">
      <c r="D263" s="183"/>
    </row>
    <row r="264" ht="18.75">
      <c r="D264" s="183"/>
    </row>
    <row r="265" ht="18.75">
      <c r="D265" s="183"/>
    </row>
    <row r="266" ht="18.75">
      <c r="D266" s="183"/>
    </row>
    <row r="267" ht="18.75">
      <c r="D267" s="183"/>
    </row>
    <row r="268" ht="18.75">
      <c r="D268" s="183"/>
    </row>
    <row r="269" ht="18.75">
      <c r="D269" s="183"/>
    </row>
    <row r="270" ht="18.75">
      <c r="D270" s="183"/>
    </row>
    <row r="271" ht="18.75">
      <c r="D271" s="183"/>
    </row>
    <row r="272" ht="18.75">
      <c r="D272" s="183"/>
    </row>
    <row r="273" ht="18.75">
      <c r="D273" s="183"/>
    </row>
    <row r="274" ht="18.75">
      <c r="D274" s="183"/>
    </row>
    <row r="275" ht="18.75">
      <c r="D275" s="183"/>
    </row>
    <row r="276" ht="18.75">
      <c r="D276" s="183"/>
    </row>
    <row r="277" ht="18.75">
      <c r="D277" s="183"/>
    </row>
    <row r="278" ht="18.75">
      <c r="D278" s="183"/>
    </row>
    <row r="279" ht="18.75">
      <c r="D279" s="183"/>
    </row>
    <row r="280" ht="18.75">
      <c r="D280" s="183"/>
    </row>
    <row r="281" ht="18.75">
      <c r="D281" s="183"/>
    </row>
    <row r="282" ht="18.75">
      <c r="D282" s="183"/>
    </row>
    <row r="283" ht="18.75">
      <c r="D283" s="183"/>
    </row>
    <row r="284" ht="18.75">
      <c r="D284" s="183"/>
    </row>
    <row r="285" ht="18.75">
      <c r="D285" s="183"/>
    </row>
    <row r="286" ht="18.75">
      <c r="D286" s="183"/>
    </row>
    <row r="287" ht="18.75">
      <c r="D287" s="183"/>
    </row>
    <row r="288" ht="18.75">
      <c r="D288" s="183"/>
    </row>
    <row r="289" ht="18.75">
      <c r="D289" s="183"/>
    </row>
    <row r="290" ht="18.75">
      <c r="D290" s="183"/>
    </row>
    <row r="291" ht="18.75">
      <c r="D291" s="183"/>
    </row>
    <row r="292" ht="18.75">
      <c r="D292" s="183"/>
    </row>
    <row r="293" ht="18.75">
      <c r="D293" s="183"/>
    </row>
    <row r="294" ht="18.75">
      <c r="D294" s="183"/>
    </row>
    <row r="295" ht="18.75">
      <c r="D295" s="183"/>
    </row>
    <row r="296" ht="18.75">
      <c r="D296" s="183"/>
    </row>
    <row r="297" ht="18.75">
      <c r="D297" s="183"/>
    </row>
    <row r="298" ht="18.75">
      <c r="D298" s="183"/>
    </row>
    <row r="299" ht="18.75">
      <c r="D299" s="183"/>
    </row>
    <row r="300" ht="18.75">
      <c r="D300" s="183"/>
    </row>
    <row r="301" ht="18.75">
      <c r="D301" s="183"/>
    </row>
    <row r="302" ht="18.75">
      <c r="D302" s="183"/>
    </row>
    <row r="303" ht="18.75">
      <c r="D303" s="183"/>
    </row>
    <row r="304" ht="18.75">
      <c r="D304" s="183"/>
    </row>
    <row r="305" ht="18.75">
      <c r="D305" s="183"/>
    </row>
    <row r="306" ht="18.75">
      <c r="D306" s="183"/>
    </row>
    <row r="307" ht="18.75">
      <c r="D307" s="183"/>
    </row>
    <row r="308" ht="18.75">
      <c r="D308" s="183"/>
    </row>
    <row r="309" ht="18.75">
      <c r="D309" s="183"/>
    </row>
    <row r="310" ht="18.75">
      <c r="D310" s="183"/>
    </row>
    <row r="311" ht="18.75">
      <c r="D311" s="183"/>
    </row>
    <row r="312" ht="18.75">
      <c r="D312" s="183"/>
    </row>
    <row r="313" ht="18.75">
      <c r="D313" s="183"/>
    </row>
    <row r="314" ht="18.75">
      <c r="D314" s="183"/>
    </row>
    <row r="315" ht="18.75">
      <c r="D315" s="183"/>
    </row>
    <row r="316" ht="18.75">
      <c r="D316" s="183"/>
    </row>
    <row r="317" ht="18.75">
      <c r="D317" s="183"/>
    </row>
    <row r="318" ht="18.75">
      <c r="D318" s="183"/>
    </row>
    <row r="319" ht="18.75">
      <c r="D319" s="183"/>
    </row>
    <row r="320" ht="18.75">
      <c r="D320" s="183"/>
    </row>
    <row r="321" ht="18.75">
      <c r="D321" s="183"/>
    </row>
    <row r="322" ht="18.75">
      <c r="D322" s="183"/>
    </row>
    <row r="323" ht="18.75">
      <c r="D323" s="183"/>
    </row>
    <row r="324" ht="18.75">
      <c r="D324" s="183"/>
    </row>
    <row r="325" ht="18.75">
      <c r="D325" s="183"/>
    </row>
    <row r="326" ht="18.75">
      <c r="D326" s="183"/>
    </row>
    <row r="327" ht="18.75">
      <c r="D327" s="183"/>
    </row>
    <row r="328" ht="18.75">
      <c r="D328" s="183"/>
    </row>
    <row r="329" ht="18.75">
      <c r="D329" s="183"/>
    </row>
    <row r="330" ht="18.75">
      <c r="D330" s="183"/>
    </row>
    <row r="331" ht="18.75">
      <c r="D331" s="183"/>
    </row>
    <row r="332" ht="18.75">
      <c r="D332" s="183"/>
    </row>
    <row r="333" ht="18.75">
      <c r="D333" s="183"/>
    </row>
    <row r="334" ht="18.75">
      <c r="D334" s="183"/>
    </row>
    <row r="335" ht="18.75">
      <c r="D335" s="183"/>
    </row>
    <row r="336" ht="18.75">
      <c r="D336" s="183"/>
    </row>
    <row r="337" ht="18.75">
      <c r="D337" s="183"/>
    </row>
    <row r="338" ht="18.75">
      <c r="D338" s="183"/>
    </row>
    <row r="339" ht="18.75">
      <c r="D339" s="183"/>
    </row>
    <row r="340" ht="18.75">
      <c r="D340" s="183"/>
    </row>
    <row r="341" ht="18.75">
      <c r="D341" s="183"/>
    </row>
    <row r="342" ht="18.75">
      <c r="D342" s="183"/>
    </row>
    <row r="343" ht="18.75">
      <c r="D343" s="183"/>
    </row>
    <row r="344" ht="18.75">
      <c r="D344" s="183"/>
    </row>
    <row r="345" ht="18.75">
      <c r="D345" s="183"/>
    </row>
    <row r="346" ht="18.75">
      <c r="D346" s="183"/>
    </row>
    <row r="347" ht="18.75">
      <c r="D347" s="183"/>
    </row>
    <row r="348" ht="18.75">
      <c r="D348" s="183"/>
    </row>
    <row r="349" ht="18.75">
      <c r="D349" s="183"/>
    </row>
    <row r="350" ht="18.75">
      <c r="D350" s="183"/>
    </row>
    <row r="351" ht="18.75">
      <c r="D351" s="183"/>
    </row>
    <row r="352" ht="18.75">
      <c r="D352" s="183"/>
    </row>
    <row r="353" ht="18.75">
      <c r="D353" s="183"/>
    </row>
    <row r="354" ht="18.75">
      <c r="D354" s="183"/>
    </row>
    <row r="355" ht="18.75">
      <c r="D355" s="183"/>
    </row>
    <row r="356" ht="18.75">
      <c r="D356" s="183"/>
    </row>
    <row r="357" ht="18.75">
      <c r="D357" s="183"/>
    </row>
    <row r="358" ht="18.75">
      <c r="D358" s="183"/>
    </row>
    <row r="359" ht="18.75">
      <c r="D359" s="183"/>
    </row>
    <row r="360" ht="18.75">
      <c r="D360" s="183"/>
    </row>
    <row r="361" ht="18.75">
      <c r="D361" s="183"/>
    </row>
    <row r="362" ht="18.75">
      <c r="D362" s="183"/>
    </row>
    <row r="363" ht="18.75">
      <c r="D363" s="183"/>
    </row>
    <row r="364" ht="18.75">
      <c r="D364" s="183"/>
    </row>
    <row r="365" ht="18.75">
      <c r="D365" s="183"/>
    </row>
    <row r="366" ht="18.75">
      <c r="D366" s="183"/>
    </row>
    <row r="367" ht="18.75">
      <c r="D367" s="183"/>
    </row>
    <row r="368" ht="18.75">
      <c r="D368" s="183"/>
    </row>
    <row r="369" ht="18.75">
      <c r="D369" s="183"/>
    </row>
    <row r="370" ht="18.75">
      <c r="D370" s="183"/>
    </row>
    <row r="371" ht="18.75">
      <c r="D371" s="183"/>
    </row>
    <row r="372" ht="18.75">
      <c r="D372" s="183"/>
    </row>
    <row r="373" ht="18.75">
      <c r="D373" s="183"/>
    </row>
    <row r="374" ht="18.75">
      <c r="D374" s="183"/>
    </row>
    <row r="375" ht="18.75">
      <c r="D375" s="183"/>
    </row>
    <row r="376" ht="18.75">
      <c r="D376" s="183"/>
    </row>
    <row r="377" ht="18.75">
      <c r="D377" s="183"/>
    </row>
    <row r="378" ht="18.75">
      <c r="D378" s="183"/>
    </row>
    <row r="379" ht="18.75">
      <c r="D379" s="183"/>
    </row>
    <row r="380" ht="18.75">
      <c r="D380" s="183"/>
    </row>
    <row r="381" ht="18.75">
      <c r="D381" s="183"/>
    </row>
    <row r="382" ht="18.75">
      <c r="D382" s="183"/>
    </row>
    <row r="383" ht="18.75">
      <c r="D383" s="183"/>
    </row>
    <row r="384" ht="18.75">
      <c r="D384" s="183"/>
    </row>
    <row r="385" ht="18.75">
      <c r="D385" s="183"/>
    </row>
    <row r="386" ht="18.75">
      <c r="D386" s="183"/>
    </row>
    <row r="387" ht="18.75">
      <c r="D387" s="183"/>
    </row>
    <row r="388" ht="18.75">
      <c r="D388" s="183"/>
    </row>
    <row r="389" ht="18.75">
      <c r="D389" s="183"/>
    </row>
    <row r="390" ht="18.75">
      <c r="D390" s="183"/>
    </row>
    <row r="391" ht="18.75">
      <c r="D391" s="183"/>
    </row>
    <row r="392" ht="18.75">
      <c r="D392" s="183"/>
    </row>
    <row r="393" ht="18.75">
      <c r="D393" s="183"/>
    </row>
    <row r="394" ht="18.75">
      <c r="D394" s="183"/>
    </row>
    <row r="395" ht="18.75">
      <c r="D395" s="183"/>
    </row>
    <row r="396" ht="18.75">
      <c r="D396" s="183"/>
    </row>
    <row r="397" ht="18.75">
      <c r="D397" s="183"/>
    </row>
    <row r="398" ht="18.75">
      <c r="D398" s="183"/>
    </row>
    <row r="399" ht="18.75">
      <c r="D399" s="183"/>
    </row>
    <row r="400" ht="18.75">
      <c r="D400" s="183"/>
    </row>
    <row r="401" ht="18.75">
      <c r="D401" s="183"/>
    </row>
    <row r="402" ht="18.75">
      <c r="D402" s="183"/>
    </row>
    <row r="403" ht="18.75">
      <c r="D403" s="183"/>
    </row>
    <row r="404" ht="18.75">
      <c r="D404" s="183"/>
    </row>
    <row r="405" ht="18.75">
      <c r="D405" s="183"/>
    </row>
    <row r="406" ht="18.75">
      <c r="D406" s="183"/>
    </row>
    <row r="407" ht="18.75">
      <c r="D407" s="183"/>
    </row>
    <row r="408" ht="18.75">
      <c r="D408" s="183"/>
    </row>
    <row r="409" ht="18.75">
      <c r="D409" s="183"/>
    </row>
    <row r="410" ht="18.75">
      <c r="D410" s="183"/>
    </row>
    <row r="411" ht="18.75">
      <c r="D411" s="183"/>
    </row>
    <row r="412" ht="18.75">
      <c r="D412" s="183"/>
    </row>
    <row r="413" ht="18.75">
      <c r="D413" s="183"/>
    </row>
    <row r="414" ht="18.75">
      <c r="D414" s="183"/>
    </row>
    <row r="415" ht="18.75">
      <c r="D415" s="183"/>
    </row>
    <row r="416" ht="18.75">
      <c r="D416" s="183"/>
    </row>
    <row r="417" ht="18.75">
      <c r="D417" s="183"/>
    </row>
    <row r="418" ht="18.75">
      <c r="D418" s="183"/>
    </row>
    <row r="419" ht="18.75">
      <c r="D419" s="183"/>
    </row>
    <row r="420" ht="18.75">
      <c r="D420" s="183"/>
    </row>
    <row r="421" ht="18.75">
      <c r="D421" s="183"/>
    </row>
    <row r="422" ht="18.75">
      <c r="D422" s="183"/>
    </row>
    <row r="423" ht="18.75">
      <c r="D423" s="183"/>
    </row>
    <row r="424" ht="18.75">
      <c r="D424" s="183"/>
    </row>
    <row r="425" ht="18.75">
      <c r="D425" s="183"/>
    </row>
    <row r="426" ht="18.75">
      <c r="D426" s="183"/>
    </row>
    <row r="427" ht="18.75">
      <c r="D427" s="183"/>
    </row>
    <row r="428" ht="18.75">
      <c r="D428" s="183"/>
    </row>
    <row r="429" ht="18.75">
      <c r="D429" s="183"/>
    </row>
    <row r="430" ht="18.75">
      <c r="D430" s="183"/>
    </row>
    <row r="431" ht="18.75">
      <c r="D431" s="183"/>
    </row>
    <row r="432" ht="18.75">
      <c r="D432" s="183"/>
    </row>
    <row r="433" ht="18.75">
      <c r="D433" s="183"/>
    </row>
    <row r="434" ht="18.75">
      <c r="D434" s="183"/>
    </row>
    <row r="435" ht="18.75">
      <c r="D435" s="183"/>
    </row>
    <row r="436" ht="18.75">
      <c r="D436" s="183"/>
    </row>
    <row r="437" ht="18.75">
      <c r="D437" s="183"/>
    </row>
    <row r="438" ht="18.75">
      <c r="D438" s="183"/>
    </row>
    <row r="439" ht="18.75">
      <c r="D439" s="183"/>
    </row>
    <row r="440" ht="18.75">
      <c r="D440" s="183"/>
    </row>
    <row r="441" ht="18.75">
      <c r="D441" s="183"/>
    </row>
    <row r="442" ht="18.75">
      <c r="D442" s="183"/>
    </row>
    <row r="443" ht="18.75">
      <c r="D443" s="183"/>
    </row>
    <row r="444" ht="18.75">
      <c r="D444" s="183"/>
    </row>
    <row r="445" ht="18.75">
      <c r="D445" s="183"/>
    </row>
    <row r="446" ht="18.75">
      <c r="D446" s="183"/>
    </row>
    <row r="447" ht="18.75">
      <c r="D447" s="183"/>
    </row>
    <row r="448" ht="18.75">
      <c r="D448" s="183"/>
    </row>
    <row r="449" ht="18.75">
      <c r="D449" s="183"/>
    </row>
    <row r="450" ht="18.75">
      <c r="D450" s="183"/>
    </row>
    <row r="451" ht="18.75">
      <c r="D451" s="183"/>
    </row>
    <row r="452" ht="18.75">
      <c r="D452" s="183"/>
    </row>
    <row r="453" ht="18.75">
      <c r="D453" s="183"/>
    </row>
    <row r="454" ht="18.75">
      <c r="D454" s="183"/>
    </row>
    <row r="455" ht="18.75">
      <c r="D455" s="183"/>
    </row>
    <row r="456" ht="18.75">
      <c r="D456" s="183"/>
    </row>
    <row r="457" ht="18.75">
      <c r="D457" s="183"/>
    </row>
    <row r="458" ht="18.75">
      <c r="D458" s="183"/>
    </row>
    <row r="459" ht="18.75">
      <c r="D459" s="183"/>
    </row>
    <row r="460" ht="18.75">
      <c r="D460" s="183"/>
    </row>
    <row r="461" ht="18.75">
      <c r="D461" s="183"/>
    </row>
    <row r="462" ht="18.75">
      <c r="D462" s="183"/>
    </row>
    <row r="463" ht="18.75">
      <c r="D463" s="183"/>
    </row>
    <row r="464" ht="18.75">
      <c r="D464" s="183"/>
    </row>
    <row r="465" ht="18.75">
      <c r="D465" s="183"/>
    </row>
    <row r="466" ht="18.75">
      <c r="D466" s="183"/>
    </row>
    <row r="467" ht="18.75">
      <c r="D467" s="183"/>
    </row>
    <row r="468" ht="18.75">
      <c r="D468" s="183"/>
    </row>
    <row r="469" ht="18.75">
      <c r="D469" s="183"/>
    </row>
    <row r="470" ht="18.75">
      <c r="D470" s="183"/>
    </row>
    <row r="471" ht="18.75">
      <c r="D471" s="183"/>
    </row>
    <row r="472" ht="18.75">
      <c r="D472" s="183"/>
    </row>
    <row r="473" ht="18.75">
      <c r="D473" s="183"/>
    </row>
    <row r="474" ht="18.75">
      <c r="D474" s="183"/>
    </row>
    <row r="475" ht="18.75">
      <c r="D475" s="183"/>
    </row>
    <row r="476" ht="18.75">
      <c r="D476" s="183"/>
    </row>
    <row r="477" ht="18.75">
      <c r="D477" s="183"/>
    </row>
    <row r="478" ht="18.75">
      <c r="D478" s="183"/>
    </row>
    <row r="479" ht="18.75">
      <c r="D479" s="183"/>
    </row>
    <row r="480" ht="18.75">
      <c r="D480" s="183"/>
    </row>
    <row r="481" ht="18.75">
      <c r="D481" s="183"/>
    </row>
    <row r="482" ht="18.75">
      <c r="D482" s="183"/>
    </row>
    <row r="483" ht="18.75">
      <c r="D483" s="183"/>
    </row>
    <row r="484" ht="18.75">
      <c r="D484" s="183"/>
    </row>
    <row r="485" ht="18.75">
      <c r="D485" s="183"/>
    </row>
    <row r="486" ht="18.75">
      <c r="D486" s="183"/>
    </row>
    <row r="487" ht="18.75">
      <c r="D487" s="183"/>
    </row>
    <row r="488" ht="18.75">
      <c r="D488" s="183"/>
    </row>
    <row r="489" ht="18.75">
      <c r="D489" s="183"/>
    </row>
  </sheetData>
  <sheetProtection/>
  <mergeCells count="4">
    <mergeCell ref="N1:R1"/>
    <mergeCell ref="G4:I4"/>
    <mergeCell ref="J4:R4"/>
    <mergeCell ref="A21:R21"/>
  </mergeCells>
  <printOptions/>
  <pageMargins left="0.3" right="0.26" top="0.7480314960629921" bottom="0.15748031496062992" header="0.5118110236220472" footer="0.1181102362204724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80"/>
  <sheetViews>
    <sheetView zoomScale="115" zoomScaleNormal="115" zoomScalePageLayoutView="0" workbookViewId="0" topLeftCell="A91">
      <selection activeCell="E88" sqref="E88"/>
    </sheetView>
  </sheetViews>
  <sheetFormatPr defaultColWidth="9.140625" defaultRowHeight="12.75"/>
  <cols>
    <col min="1" max="1" width="5.140625" style="85" customWidth="1"/>
    <col min="2" max="2" width="22.421875" style="85" customWidth="1"/>
    <col min="3" max="3" width="40.8515625" style="85" customWidth="1"/>
    <col min="4" max="4" width="11.57421875" style="85" customWidth="1"/>
    <col min="5" max="5" width="10.57421875" style="85" customWidth="1"/>
    <col min="6" max="6" width="11.140625" style="85" customWidth="1"/>
    <col min="7" max="7" width="3.8515625" style="85" bestFit="1" customWidth="1"/>
    <col min="8" max="8" width="3.57421875" style="85" customWidth="1"/>
    <col min="9" max="9" width="3.7109375" style="85" bestFit="1" customWidth="1"/>
    <col min="10" max="10" width="3.421875" style="85" customWidth="1"/>
    <col min="11" max="11" width="3.7109375" style="85" customWidth="1"/>
    <col min="12" max="15" width="3.421875" style="85" customWidth="1"/>
    <col min="16" max="17" width="3.57421875" style="85" customWidth="1"/>
    <col min="18" max="18" width="3.7109375" style="85" customWidth="1"/>
    <col min="19" max="19" width="16.28125" style="85" customWidth="1"/>
    <col min="20" max="20" width="9.140625" style="85" customWidth="1"/>
    <col min="21" max="21" width="13.28125" style="85" bestFit="1" customWidth="1"/>
    <col min="22" max="22" width="13.140625" style="85" bestFit="1" customWidth="1"/>
    <col min="23" max="23" width="11.57421875" style="85" bestFit="1" customWidth="1"/>
    <col min="24" max="26" width="9.140625" style="85" customWidth="1"/>
    <col min="27" max="27" width="11.57421875" style="85" bestFit="1" customWidth="1"/>
    <col min="28" max="16384" width="9.140625" style="85" customWidth="1"/>
  </cols>
  <sheetData>
    <row r="1" spans="1:18" ht="18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235" t="s">
        <v>35</v>
      </c>
      <c r="O1" s="235"/>
      <c r="P1" s="235"/>
      <c r="Q1" s="235"/>
      <c r="R1" s="235"/>
    </row>
    <row r="2" ht="18.75">
      <c r="A2" s="130" t="s">
        <v>464</v>
      </c>
    </row>
    <row r="3" spans="1:4" ht="18.75">
      <c r="A3" s="130" t="s">
        <v>556</v>
      </c>
      <c r="B3" s="130"/>
      <c r="C3" s="130"/>
      <c r="D3" s="130"/>
    </row>
    <row r="4" spans="1:18" ht="18.75">
      <c r="A4" s="3" t="s">
        <v>16</v>
      </c>
      <c r="B4" s="3" t="s">
        <v>2</v>
      </c>
      <c r="C4" s="3" t="s">
        <v>38</v>
      </c>
      <c r="D4" s="3" t="s">
        <v>57</v>
      </c>
      <c r="E4" s="4" t="s">
        <v>40</v>
      </c>
      <c r="F4" s="3" t="s">
        <v>42</v>
      </c>
      <c r="G4" s="227" t="s">
        <v>189</v>
      </c>
      <c r="H4" s="227"/>
      <c r="I4" s="228"/>
      <c r="J4" s="229" t="s">
        <v>356</v>
      </c>
      <c r="K4" s="227"/>
      <c r="L4" s="227"/>
      <c r="M4" s="227"/>
      <c r="N4" s="227"/>
      <c r="O4" s="227"/>
      <c r="P4" s="227"/>
      <c r="Q4" s="227"/>
      <c r="R4" s="228"/>
    </row>
    <row r="5" spans="1:18" ht="18.75">
      <c r="A5" s="6" t="s">
        <v>17</v>
      </c>
      <c r="B5" s="6"/>
      <c r="C5" s="6" t="s">
        <v>39</v>
      </c>
      <c r="D5" s="6"/>
      <c r="E5" s="7" t="s">
        <v>41</v>
      </c>
      <c r="F5" s="6" t="s">
        <v>41</v>
      </c>
      <c r="G5" s="124" t="s">
        <v>4</v>
      </c>
      <c r="H5" s="131" t="s">
        <v>5</v>
      </c>
      <c r="I5" s="131" t="s">
        <v>6</v>
      </c>
      <c r="J5" s="131" t="s">
        <v>7</v>
      </c>
      <c r="K5" s="131" t="s">
        <v>8</v>
      </c>
      <c r="L5" s="131" t="s">
        <v>9</v>
      </c>
      <c r="M5" s="131" t="s">
        <v>10</v>
      </c>
      <c r="N5" s="131" t="s">
        <v>11</v>
      </c>
      <c r="O5" s="131" t="s">
        <v>12</v>
      </c>
      <c r="P5" s="131" t="s">
        <v>13</v>
      </c>
      <c r="Q5" s="131" t="s">
        <v>14</v>
      </c>
      <c r="R5" s="131" t="s">
        <v>15</v>
      </c>
    </row>
    <row r="6" spans="1:19" ht="18.75">
      <c r="A6" s="117">
        <v>1</v>
      </c>
      <c r="B6" s="168" t="s">
        <v>258</v>
      </c>
      <c r="C6" s="175" t="s">
        <v>478</v>
      </c>
      <c r="D6" s="23">
        <v>123000</v>
      </c>
      <c r="E6" s="3" t="s">
        <v>176</v>
      </c>
      <c r="F6" s="3" t="s">
        <v>50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33"/>
    </row>
    <row r="7" spans="1:27" ht="18.75">
      <c r="A7" s="24"/>
      <c r="B7" s="176" t="s">
        <v>477</v>
      </c>
      <c r="C7" s="175" t="s">
        <v>479</v>
      </c>
      <c r="D7" s="23"/>
      <c r="E7" s="24" t="s">
        <v>120</v>
      </c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U7" s="177"/>
      <c r="V7" s="177"/>
      <c r="W7" s="177"/>
      <c r="X7" s="177"/>
      <c r="Y7" s="177"/>
      <c r="Z7" s="177"/>
      <c r="AA7" s="177"/>
    </row>
    <row r="8" spans="1:27" ht="17.25" customHeight="1">
      <c r="A8" s="6"/>
      <c r="B8" s="26"/>
      <c r="C8" s="135"/>
      <c r="D8" s="6"/>
      <c r="E8" s="6"/>
      <c r="F8" s="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U8" s="177"/>
      <c r="V8" s="177"/>
      <c r="W8" s="177"/>
      <c r="X8" s="177"/>
      <c r="Y8" s="177"/>
      <c r="Z8" s="177"/>
      <c r="AA8" s="177"/>
    </row>
    <row r="9" spans="1:27" ht="18.75">
      <c r="A9" s="24">
        <v>2</v>
      </c>
      <c r="B9" s="168" t="s">
        <v>480</v>
      </c>
      <c r="C9" s="175" t="s">
        <v>485</v>
      </c>
      <c r="D9" s="23">
        <v>734000</v>
      </c>
      <c r="E9" s="24" t="s">
        <v>174</v>
      </c>
      <c r="F9" s="24" t="s">
        <v>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33"/>
      <c r="U9" s="177"/>
      <c r="V9" s="177"/>
      <c r="W9" s="177"/>
      <c r="X9" s="177"/>
      <c r="Y9" s="177"/>
      <c r="Z9" s="177"/>
      <c r="AA9" s="177"/>
    </row>
    <row r="10" spans="1:27" ht="18.75">
      <c r="A10" s="24"/>
      <c r="B10" s="176" t="s">
        <v>481</v>
      </c>
      <c r="C10" s="175" t="s">
        <v>492</v>
      </c>
      <c r="D10" s="24"/>
      <c r="E10" s="24" t="s">
        <v>120</v>
      </c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U10" s="177"/>
      <c r="V10" s="177"/>
      <c r="W10" s="177"/>
      <c r="X10" s="177"/>
      <c r="Y10" s="177"/>
      <c r="Z10" s="177"/>
      <c r="AA10" s="177"/>
    </row>
    <row r="11" spans="1:27" ht="18.75">
      <c r="A11" s="24"/>
      <c r="B11" s="176" t="s">
        <v>482</v>
      </c>
      <c r="C11" s="175" t="s">
        <v>486</v>
      </c>
      <c r="D11" s="24"/>
      <c r="E11" s="24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U11" s="177"/>
      <c r="V11" s="177"/>
      <c r="W11" s="177"/>
      <c r="X11" s="177"/>
      <c r="Y11" s="177"/>
      <c r="Z11" s="177"/>
      <c r="AA11" s="177"/>
    </row>
    <row r="12" spans="1:27" ht="18.75">
      <c r="A12" s="24"/>
      <c r="B12" s="176" t="s">
        <v>483</v>
      </c>
      <c r="C12" s="175" t="s">
        <v>487</v>
      </c>
      <c r="D12" s="24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U12" s="177"/>
      <c r="V12" s="177"/>
      <c r="W12" s="177"/>
      <c r="X12" s="177"/>
      <c r="Y12" s="177"/>
      <c r="Z12" s="177"/>
      <c r="AA12" s="177"/>
    </row>
    <row r="13" spans="1:27" ht="18.75">
      <c r="A13" s="24"/>
      <c r="B13" s="176" t="s">
        <v>484</v>
      </c>
      <c r="C13" s="175"/>
      <c r="D13" s="24"/>
      <c r="E13" s="24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U13" s="177"/>
      <c r="V13" s="177"/>
      <c r="W13" s="177"/>
      <c r="X13" s="177"/>
      <c r="Y13" s="177"/>
      <c r="Z13" s="177"/>
      <c r="AA13" s="177"/>
    </row>
    <row r="14" spans="1:27" ht="18.75">
      <c r="A14" s="6"/>
      <c r="B14" s="26"/>
      <c r="C14" s="179"/>
      <c r="D14" s="184"/>
      <c r="E14" s="6"/>
      <c r="F14" s="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U14" s="177"/>
      <c r="V14" s="177"/>
      <c r="W14" s="177"/>
      <c r="X14" s="177"/>
      <c r="Y14" s="177"/>
      <c r="Z14" s="177"/>
      <c r="AA14" s="177"/>
    </row>
    <row r="15" spans="1:27" ht="17.25" customHeight="1">
      <c r="A15" s="24">
        <v>3</v>
      </c>
      <c r="B15" s="168" t="s">
        <v>488</v>
      </c>
      <c r="C15" s="175" t="s">
        <v>490</v>
      </c>
      <c r="D15" s="23">
        <v>326000</v>
      </c>
      <c r="E15" s="24" t="s">
        <v>151</v>
      </c>
      <c r="F15" s="24" t="s">
        <v>50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133"/>
      <c r="U15" s="177"/>
      <c r="V15" s="177"/>
      <c r="W15" s="177"/>
      <c r="X15" s="177"/>
      <c r="Y15" s="177"/>
      <c r="Z15" s="177"/>
      <c r="AA15" s="177"/>
    </row>
    <row r="16" spans="1:27" ht="18.75">
      <c r="A16" s="24"/>
      <c r="B16" s="176" t="s">
        <v>489</v>
      </c>
      <c r="C16" s="175" t="s">
        <v>491</v>
      </c>
      <c r="D16" s="24"/>
      <c r="E16" s="24" t="s">
        <v>120</v>
      </c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133"/>
      <c r="U16" s="177"/>
      <c r="V16" s="177"/>
      <c r="W16" s="177"/>
      <c r="X16" s="177"/>
      <c r="Y16" s="177"/>
      <c r="Z16" s="177"/>
      <c r="AA16" s="177"/>
    </row>
    <row r="17" spans="1:27" ht="18.75">
      <c r="A17" s="6"/>
      <c r="B17" s="26"/>
      <c r="C17" s="179"/>
      <c r="D17" s="6"/>
      <c r="E17" s="6"/>
      <c r="F17" s="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U17" s="177"/>
      <c r="V17" s="177"/>
      <c r="W17" s="177"/>
      <c r="X17" s="177"/>
      <c r="Y17" s="177"/>
      <c r="Z17" s="177"/>
      <c r="AA17" s="177"/>
    </row>
    <row r="18" spans="1:27" ht="18.75">
      <c r="A18" s="24">
        <v>4</v>
      </c>
      <c r="B18" s="168" t="s">
        <v>493</v>
      </c>
      <c r="C18" s="175" t="s">
        <v>495</v>
      </c>
      <c r="D18" s="23">
        <v>794000</v>
      </c>
      <c r="E18" s="24" t="s">
        <v>175</v>
      </c>
      <c r="F18" s="24" t="s">
        <v>50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133"/>
      <c r="U18" s="177"/>
      <c r="V18" s="177"/>
      <c r="W18" s="177"/>
      <c r="X18" s="177"/>
      <c r="Y18" s="177"/>
      <c r="Z18" s="177"/>
      <c r="AA18" s="177"/>
    </row>
    <row r="19" spans="1:27" ht="18.75">
      <c r="A19" s="24"/>
      <c r="B19" s="176" t="s">
        <v>494</v>
      </c>
      <c r="C19" s="175" t="s">
        <v>496</v>
      </c>
      <c r="D19" s="24"/>
      <c r="E19" s="24" t="s">
        <v>120</v>
      </c>
      <c r="F19" s="24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U19" s="177"/>
      <c r="V19" s="177"/>
      <c r="W19" s="177"/>
      <c r="X19" s="177"/>
      <c r="Y19" s="177"/>
      <c r="Z19" s="177"/>
      <c r="AA19" s="177"/>
    </row>
    <row r="20" spans="1:27" ht="18.75">
      <c r="A20" s="24"/>
      <c r="B20" s="176"/>
      <c r="C20" s="175" t="s">
        <v>497</v>
      </c>
      <c r="D20" s="24"/>
      <c r="E20" s="24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U20" s="177"/>
      <c r="V20" s="177"/>
      <c r="W20" s="177"/>
      <c r="X20" s="177"/>
      <c r="Y20" s="177"/>
      <c r="Z20" s="177"/>
      <c r="AA20" s="177"/>
    </row>
    <row r="21" spans="1:27" ht="18.75">
      <c r="A21" s="6"/>
      <c r="B21" s="26"/>
      <c r="C21" s="179"/>
      <c r="D21" s="6"/>
      <c r="E21" s="6"/>
      <c r="F21" s="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U21" s="177"/>
      <c r="V21" s="177"/>
      <c r="W21" s="177"/>
      <c r="X21" s="177"/>
      <c r="Y21" s="177"/>
      <c r="Z21" s="177"/>
      <c r="AA21" s="177"/>
    </row>
    <row r="22" spans="1:27" ht="18.75">
      <c r="A22" s="24">
        <v>5</v>
      </c>
      <c r="B22" s="168" t="s">
        <v>498</v>
      </c>
      <c r="C22" s="175" t="s">
        <v>500</v>
      </c>
      <c r="D22" s="23">
        <v>51000</v>
      </c>
      <c r="E22" s="24" t="s">
        <v>176</v>
      </c>
      <c r="F22" s="24" t="s">
        <v>50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133"/>
      <c r="U22" s="177"/>
      <c r="V22" s="177"/>
      <c r="W22" s="177"/>
      <c r="X22" s="177"/>
      <c r="Y22" s="177"/>
      <c r="Z22" s="177"/>
      <c r="AA22" s="177"/>
    </row>
    <row r="23" spans="1:27" ht="18.75">
      <c r="A23" s="24"/>
      <c r="B23" s="176" t="s">
        <v>499</v>
      </c>
      <c r="C23" s="175" t="s">
        <v>501</v>
      </c>
      <c r="D23" s="24"/>
      <c r="E23" s="24" t="s">
        <v>70</v>
      </c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U23" s="177"/>
      <c r="V23" s="177"/>
      <c r="W23" s="177"/>
      <c r="X23" s="177"/>
      <c r="Y23" s="177"/>
      <c r="Z23" s="177"/>
      <c r="AA23" s="177"/>
    </row>
    <row r="24" spans="1:27" ht="18.75">
      <c r="A24" s="24"/>
      <c r="B24" s="25"/>
      <c r="C24" s="175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U24" s="177"/>
      <c r="V24" s="177"/>
      <c r="W24" s="177"/>
      <c r="X24" s="177"/>
      <c r="Y24" s="177"/>
      <c r="Z24" s="177"/>
      <c r="AA24" s="177"/>
    </row>
    <row r="25" spans="1:27" ht="18.75">
      <c r="A25" s="6"/>
      <c r="B25" s="26"/>
      <c r="C25" s="179"/>
      <c r="D25" s="6"/>
      <c r="E25" s="6"/>
      <c r="F25" s="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U25" s="177"/>
      <c r="V25" s="177"/>
      <c r="W25" s="177"/>
      <c r="X25" s="177"/>
      <c r="Y25" s="177"/>
      <c r="Z25" s="177"/>
      <c r="AA25" s="177"/>
    </row>
    <row r="26" spans="1:27" ht="20.25">
      <c r="A26" s="222">
        <v>23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U26" s="177"/>
      <c r="V26" s="177"/>
      <c r="W26" s="177"/>
      <c r="X26" s="177"/>
      <c r="Y26" s="177"/>
      <c r="Z26" s="177"/>
      <c r="AA26" s="177"/>
    </row>
    <row r="27" spans="1:27" ht="18.75">
      <c r="A27" s="45"/>
      <c r="B27" s="178"/>
      <c r="C27" s="180"/>
      <c r="D27" s="178"/>
      <c r="E27" s="45"/>
      <c r="F27" s="45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U27" s="177"/>
      <c r="V27" s="177"/>
      <c r="W27" s="177"/>
      <c r="X27" s="177"/>
      <c r="Y27" s="177"/>
      <c r="Z27" s="177"/>
      <c r="AA27" s="177"/>
    </row>
    <row r="28" spans="1:27" ht="18.75">
      <c r="A28" s="45"/>
      <c r="B28" s="178"/>
      <c r="C28" s="180"/>
      <c r="D28" s="178"/>
      <c r="E28" s="45"/>
      <c r="F28" s="45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U28" s="177"/>
      <c r="V28" s="177"/>
      <c r="W28" s="177"/>
      <c r="X28" s="177"/>
      <c r="Y28" s="177"/>
      <c r="Z28" s="177"/>
      <c r="AA28" s="177"/>
    </row>
    <row r="29" spans="1:27" ht="18.75">
      <c r="A29" s="45"/>
      <c r="B29" s="178"/>
      <c r="C29" s="180"/>
      <c r="D29" s="178"/>
      <c r="E29" s="45"/>
      <c r="F29" s="45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U29" s="177"/>
      <c r="V29" s="177"/>
      <c r="W29" s="177"/>
      <c r="X29" s="177"/>
      <c r="Y29" s="177"/>
      <c r="Z29" s="177"/>
      <c r="AA29" s="177"/>
    </row>
    <row r="30" spans="1:27" ht="18.75">
      <c r="A30" s="24">
        <v>6</v>
      </c>
      <c r="B30" s="127" t="s">
        <v>259</v>
      </c>
      <c r="C30" s="175" t="s">
        <v>505</v>
      </c>
      <c r="D30" s="23">
        <v>698000</v>
      </c>
      <c r="E30" s="24" t="s">
        <v>176</v>
      </c>
      <c r="F30" s="24" t="s">
        <v>50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133"/>
      <c r="U30" s="177"/>
      <c r="V30" s="177"/>
      <c r="W30" s="177"/>
      <c r="X30" s="177"/>
      <c r="Y30" s="177"/>
      <c r="Z30" s="177"/>
      <c r="AA30" s="177"/>
    </row>
    <row r="31" spans="1:27" ht="18.75">
      <c r="A31" s="24"/>
      <c r="B31" s="127" t="s">
        <v>502</v>
      </c>
      <c r="C31" s="127" t="s">
        <v>506</v>
      </c>
      <c r="D31" s="99"/>
      <c r="E31" s="24" t="s">
        <v>120</v>
      </c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U31" s="177"/>
      <c r="V31" s="177"/>
      <c r="W31" s="177"/>
      <c r="X31" s="177"/>
      <c r="Y31" s="177"/>
      <c r="Z31" s="177"/>
      <c r="AA31" s="177"/>
    </row>
    <row r="32" spans="1:27" ht="18.75">
      <c r="A32" s="24"/>
      <c r="B32" s="127" t="s">
        <v>503</v>
      </c>
      <c r="C32" s="127" t="s">
        <v>507</v>
      </c>
      <c r="D32" s="99"/>
      <c r="E32" s="24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U32" s="177"/>
      <c r="V32" s="177"/>
      <c r="W32" s="177"/>
      <c r="X32" s="177"/>
      <c r="Y32" s="177"/>
      <c r="Z32" s="177"/>
      <c r="AA32" s="177"/>
    </row>
    <row r="33" spans="1:27" ht="18.75">
      <c r="A33" s="24"/>
      <c r="B33" s="127" t="s">
        <v>504</v>
      </c>
      <c r="C33" s="127" t="s">
        <v>508</v>
      </c>
      <c r="D33" s="99"/>
      <c r="E33" s="24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U33" s="177"/>
      <c r="V33" s="177"/>
      <c r="W33" s="177"/>
      <c r="X33" s="177"/>
      <c r="Y33" s="177"/>
      <c r="Z33" s="177"/>
      <c r="AA33" s="177"/>
    </row>
    <row r="34" spans="1:27" ht="18.75">
      <c r="A34" s="6"/>
      <c r="B34" s="135"/>
      <c r="C34" s="135"/>
      <c r="D34" s="112"/>
      <c r="E34" s="6"/>
      <c r="F34" s="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U34" s="177"/>
      <c r="V34" s="177"/>
      <c r="W34" s="177"/>
      <c r="X34" s="177"/>
      <c r="Y34" s="177"/>
      <c r="Z34" s="177"/>
      <c r="AA34" s="177"/>
    </row>
    <row r="35" spans="1:27" ht="18.75">
      <c r="A35" s="46">
        <v>7</v>
      </c>
      <c r="B35" s="127" t="s">
        <v>259</v>
      </c>
      <c r="C35" s="175" t="s">
        <v>512</v>
      </c>
      <c r="D35" s="23">
        <v>415000</v>
      </c>
      <c r="E35" s="24" t="s">
        <v>151</v>
      </c>
      <c r="F35" s="24" t="s">
        <v>50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133"/>
      <c r="U35" s="177"/>
      <c r="V35" s="177"/>
      <c r="W35" s="177"/>
      <c r="X35" s="177"/>
      <c r="Y35" s="177"/>
      <c r="Z35" s="177"/>
      <c r="AA35" s="177"/>
    </row>
    <row r="36" spans="1:27" ht="18.75">
      <c r="A36" s="24"/>
      <c r="B36" s="127" t="s">
        <v>260</v>
      </c>
      <c r="C36" s="127" t="s">
        <v>513</v>
      </c>
      <c r="D36" s="99"/>
      <c r="E36" s="24" t="s">
        <v>120</v>
      </c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U36" s="177"/>
      <c r="V36" s="177"/>
      <c r="W36" s="177"/>
      <c r="X36" s="177"/>
      <c r="Y36" s="177"/>
      <c r="Z36" s="177"/>
      <c r="AA36" s="177"/>
    </row>
    <row r="37" spans="1:27" ht="18.75">
      <c r="A37" s="24"/>
      <c r="B37" s="127" t="s">
        <v>509</v>
      </c>
      <c r="C37" s="127"/>
      <c r="D37" s="99"/>
      <c r="E37" s="24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U37" s="177"/>
      <c r="V37" s="177"/>
      <c r="W37" s="177"/>
      <c r="X37" s="177"/>
      <c r="Y37" s="177"/>
      <c r="Z37" s="177"/>
      <c r="AA37" s="177"/>
    </row>
    <row r="38" spans="1:27" ht="18.75">
      <c r="A38" s="24"/>
      <c r="B38" s="127" t="s">
        <v>510</v>
      </c>
      <c r="C38" s="127"/>
      <c r="D38" s="99"/>
      <c r="E38" s="24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U38" s="177"/>
      <c r="V38" s="177"/>
      <c r="W38" s="177"/>
      <c r="X38" s="177"/>
      <c r="Y38" s="177"/>
      <c r="Z38" s="177"/>
      <c r="AA38" s="177"/>
    </row>
    <row r="39" spans="1:27" ht="18.75">
      <c r="A39" s="24"/>
      <c r="B39" s="127" t="s">
        <v>511</v>
      </c>
      <c r="C39" s="127"/>
      <c r="D39" s="99"/>
      <c r="E39" s="24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U39" s="177"/>
      <c r="V39" s="177"/>
      <c r="W39" s="177"/>
      <c r="X39" s="177"/>
      <c r="Y39" s="177"/>
      <c r="Z39" s="177"/>
      <c r="AA39" s="177"/>
    </row>
    <row r="40" spans="1:27" ht="18.75">
      <c r="A40" s="6"/>
      <c r="B40" s="135"/>
      <c r="C40" s="135"/>
      <c r="D40" s="6"/>
      <c r="E40" s="6"/>
      <c r="F40" s="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U40" s="177"/>
      <c r="V40" s="177"/>
      <c r="W40" s="177"/>
      <c r="X40" s="177"/>
      <c r="Y40" s="177"/>
      <c r="Z40" s="177"/>
      <c r="AA40" s="177"/>
    </row>
    <row r="41" spans="1:27" ht="18.75">
      <c r="A41" s="46">
        <v>8</v>
      </c>
      <c r="B41" s="127" t="s">
        <v>514</v>
      </c>
      <c r="C41" s="175" t="s">
        <v>517</v>
      </c>
      <c r="D41" s="23">
        <v>262000</v>
      </c>
      <c r="E41" s="24" t="s">
        <v>151</v>
      </c>
      <c r="F41" s="24" t="s">
        <v>50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33"/>
      <c r="U41" s="177"/>
      <c r="V41" s="177"/>
      <c r="W41" s="177"/>
      <c r="X41" s="177"/>
      <c r="Y41" s="177"/>
      <c r="Z41" s="177"/>
      <c r="AA41" s="177"/>
    </row>
    <row r="42" spans="1:27" ht="18.75">
      <c r="A42" s="24"/>
      <c r="B42" s="127" t="s">
        <v>515</v>
      </c>
      <c r="C42" s="127" t="s">
        <v>518</v>
      </c>
      <c r="D42" s="127"/>
      <c r="E42" s="24" t="s">
        <v>120</v>
      </c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U42" s="177"/>
      <c r="V42" s="177"/>
      <c r="W42" s="177"/>
      <c r="X42" s="177"/>
      <c r="Y42" s="177"/>
      <c r="Z42" s="177"/>
      <c r="AA42" s="177"/>
    </row>
    <row r="43" spans="1:27" ht="18.75">
      <c r="A43" s="24"/>
      <c r="B43" s="127" t="s">
        <v>516</v>
      </c>
      <c r="C43" s="127"/>
      <c r="D43" s="127"/>
      <c r="E43" s="24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U43" s="177"/>
      <c r="V43" s="177"/>
      <c r="W43" s="177"/>
      <c r="X43" s="177"/>
      <c r="Y43" s="177"/>
      <c r="Z43" s="177"/>
      <c r="AA43" s="177"/>
    </row>
    <row r="44" spans="1:27" ht="18.75">
      <c r="A44" s="6"/>
      <c r="B44" s="135"/>
      <c r="C44" s="135"/>
      <c r="D44" s="135"/>
      <c r="E44" s="6"/>
      <c r="F44" s="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U44" s="177"/>
      <c r="V44" s="177"/>
      <c r="W44" s="177"/>
      <c r="X44" s="177"/>
      <c r="Y44" s="177"/>
      <c r="Z44" s="177"/>
      <c r="AA44" s="177"/>
    </row>
    <row r="45" spans="1:27" ht="18.75">
      <c r="A45" s="24">
        <v>9</v>
      </c>
      <c r="B45" s="127" t="s">
        <v>261</v>
      </c>
      <c r="C45" s="25" t="s">
        <v>521</v>
      </c>
      <c r="D45" s="23">
        <v>824000</v>
      </c>
      <c r="E45" s="24" t="s">
        <v>167</v>
      </c>
      <c r="F45" s="24" t="s">
        <v>50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33"/>
      <c r="U45" s="177"/>
      <c r="V45" s="177"/>
      <c r="W45" s="177"/>
      <c r="X45" s="177"/>
      <c r="Y45" s="177"/>
      <c r="Z45" s="177"/>
      <c r="AA45" s="177"/>
    </row>
    <row r="46" spans="1:27" ht="18.75">
      <c r="A46" s="24"/>
      <c r="B46" s="127" t="s">
        <v>519</v>
      </c>
      <c r="C46" s="25" t="s">
        <v>531</v>
      </c>
      <c r="D46" s="25"/>
      <c r="E46" s="24" t="s">
        <v>120</v>
      </c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U46" s="177"/>
      <c r="V46" s="177"/>
      <c r="W46" s="177"/>
      <c r="X46" s="177"/>
      <c r="Y46" s="177"/>
      <c r="Z46" s="177"/>
      <c r="AA46" s="177"/>
    </row>
    <row r="47" spans="1:27" ht="18.75">
      <c r="A47" s="24"/>
      <c r="B47" s="127" t="s">
        <v>520</v>
      </c>
      <c r="C47" s="25" t="s">
        <v>532</v>
      </c>
      <c r="D47" s="25"/>
      <c r="E47" s="24"/>
      <c r="F47" s="24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U47" s="177"/>
      <c r="V47" s="177"/>
      <c r="W47" s="177"/>
      <c r="X47" s="177"/>
      <c r="Y47" s="177"/>
      <c r="Z47" s="177"/>
      <c r="AA47" s="177"/>
    </row>
    <row r="48" spans="1:27" ht="18.75">
      <c r="A48" s="24"/>
      <c r="B48" s="127" t="s">
        <v>262</v>
      </c>
      <c r="C48" s="25"/>
      <c r="D48" s="25"/>
      <c r="E48" s="24"/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U48" s="177"/>
      <c r="V48" s="177"/>
      <c r="W48" s="177"/>
      <c r="X48" s="177"/>
      <c r="Y48" s="177"/>
      <c r="Z48" s="177"/>
      <c r="AA48" s="177"/>
    </row>
    <row r="49" spans="1:27" ht="18.75">
      <c r="A49" s="6"/>
      <c r="B49" s="135"/>
      <c r="C49" s="179"/>
      <c r="D49" s="6"/>
      <c r="E49" s="6"/>
      <c r="F49" s="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U49" s="177"/>
      <c r="V49" s="177"/>
      <c r="W49" s="177"/>
      <c r="X49" s="177"/>
      <c r="Y49" s="177"/>
      <c r="Z49" s="177"/>
      <c r="AA49" s="177"/>
    </row>
    <row r="50" spans="1:27" ht="20.25">
      <c r="A50" s="222">
        <v>24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U50" s="177"/>
      <c r="V50" s="177"/>
      <c r="W50" s="177"/>
      <c r="X50" s="177"/>
      <c r="Y50" s="177"/>
      <c r="Z50" s="177"/>
      <c r="AA50" s="177"/>
    </row>
    <row r="51" spans="1:27" ht="20.25">
      <c r="A51" s="58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U51" s="177"/>
      <c r="V51" s="177"/>
      <c r="W51" s="177"/>
      <c r="X51" s="177"/>
      <c r="Y51" s="177"/>
      <c r="Z51" s="177"/>
      <c r="AA51" s="177"/>
    </row>
    <row r="52" spans="1:27" ht="20.25">
      <c r="A52" s="58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U52" s="177"/>
      <c r="V52" s="177"/>
      <c r="W52" s="177"/>
      <c r="X52" s="177"/>
      <c r="Y52" s="177"/>
      <c r="Z52" s="177"/>
      <c r="AA52" s="177"/>
    </row>
    <row r="53" spans="1:27" ht="20.25">
      <c r="A53" s="58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U53" s="177"/>
      <c r="V53" s="177"/>
      <c r="W53" s="177"/>
      <c r="X53" s="177"/>
      <c r="Y53" s="177"/>
      <c r="Z53" s="177"/>
      <c r="AA53" s="177"/>
    </row>
    <row r="54" spans="1:27" ht="20.25">
      <c r="A54" s="58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U54" s="177"/>
      <c r="V54" s="177"/>
      <c r="W54" s="177"/>
      <c r="X54" s="177"/>
      <c r="Y54" s="177"/>
      <c r="Z54" s="177"/>
      <c r="AA54" s="177"/>
    </row>
    <row r="55" spans="1:27" ht="20.25">
      <c r="A55" s="58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U55" s="177"/>
      <c r="V55" s="177"/>
      <c r="W55" s="177"/>
      <c r="X55" s="177"/>
      <c r="Y55" s="177"/>
      <c r="Z55" s="177"/>
      <c r="AA55" s="177"/>
    </row>
    <row r="56" spans="1:27" ht="18.75">
      <c r="A56" s="24">
        <v>10</v>
      </c>
      <c r="B56" s="127" t="s">
        <v>259</v>
      </c>
      <c r="C56" s="175" t="s">
        <v>525</v>
      </c>
      <c r="D56" s="23">
        <v>732000</v>
      </c>
      <c r="E56" s="24" t="s">
        <v>263</v>
      </c>
      <c r="F56" s="24" t="s">
        <v>50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U56" s="177"/>
      <c r="V56" s="177"/>
      <c r="W56" s="177"/>
      <c r="X56" s="177"/>
      <c r="Y56" s="177"/>
      <c r="Z56" s="177"/>
      <c r="AA56" s="177"/>
    </row>
    <row r="57" spans="1:27" ht="18.75">
      <c r="A57" s="24"/>
      <c r="B57" s="127" t="s">
        <v>522</v>
      </c>
      <c r="C57" s="127" t="s">
        <v>526</v>
      </c>
      <c r="D57" s="24"/>
      <c r="E57" s="24" t="s">
        <v>120</v>
      </c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U57" s="177"/>
      <c r="V57" s="177"/>
      <c r="W57" s="177"/>
      <c r="X57" s="177"/>
      <c r="Y57" s="177"/>
      <c r="Z57" s="177"/>
      <c r="AA57" s="177"/>
    </row>
    <row r="58" spans="1:27" ht="18.75">
      <c r="A58" s="24"/>
      <c r="B58" s="127" t="s">
        <v>523</v>
      </c>
      <c r="C58" s="175"/>
      <c r="D58" s="24"/>
      <c r="E58" s="24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U58" s="177"/>
      <c r="V58" s="177"/>
      <c r="W58" s="177"/>
      <c r="X58" s="177"/>
      <c r="Y58" s="177"/>
      <c r="Z58" s="177"/>
      <c r="AA58" s="177"/>
    </row>
    <row r="59" spans="1:27" ht="18.75">
      <c r="A59" s="24"/>
      <c r="B59" s="127" t="s">
        <v>524</v>
      </c>
      <c r="C59" s="175"/>
      <c r="D59" s="24"/>
      <c r="E59" s="24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U59" s="177"/>
      <c r="V59" s="177"/>
      <c r="W59" s="177"/>
      <c r="X59" s="177"/>
      <c r="Y59" s="177"/>
      <c r="Z59" s="177"/>
      <c r="AA59" s="177"/>
    </row>
    <row r="60" spans="1:27" ht="18.75">
      <c r="A60" s="6"/>
      <c r="B60" s="135"/>
      <c r="C60" s="179"/>
      <c r="D60" s="6"/>
      <c r="E60" s="6"/>
      <c r="F60" s="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U60" s="177"/>
      <c r="V60" s="177"/>
      <c r="W60" s="177"/>
      <c r="X60" s="177"/>
      <c r="Y60" s="177"/>
      <c r="Z60" s="177"/>
      <c r="AA60" s="177"/>
    </row>
    <row r="61" spans="1:27" ht="18.75">
      <c r="A61" s="24">
        <v>11</v>
      </c>
      <c r="B61" s="127" t="s">
        <v>514</v>
      </c>
      <c r="C61" s="175" t="s">
        <v>529</v>
      </c>
      <c r="D61" s="23">
        <v>123000</v>
      </c>
      <c r="E61" s="24" t="s">
        <v>176</v>
      </c>
      <c r="F61" s="24" t="s">
        <v>50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133"/>
      <c r="U61" s="177"/>
      <c r="V61" s="177"/>
      <c r="W61" s="177"/>
      <c r="X61" s="177"/>
      <c r="Y61" s="177"/>
      <c r="Z61" s="177"/>
      <c r="AA61" s="177"/>
    </row>
    <row r="62" spans="1:27" ht="18.75">
      <c r="A62" s="24"/>
      <c r="B62" s="127" t="s">
        <v>527</v>
      </c>
      <c r="C62" s="25" t="s">
        <v>518</v>
      </c>
      <c r="D62" s="24"/>
      <c r="E62" s="24" t="s">
        <v>70</v>
      </c>
      <c r="F62" s="2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U62" s="177"/>
      <c r="V62" s="177"/>
      <c r="W62" s="177"/>
      <c r="X62" s="177"/>
      <c r="Y62" s="177"/>
      <c r="Z62" s="177"/>
      <c r="AA62" s="177"/>
    </row>
    <row r="63" spans="1:27" ht="18.75">
      <c r="A63" s="24"/>
      <c r="B63" s="127" t="s">
        <v>528</v>
      </c>
      <c r="C63" s="175"/>
      <c r="D63" s="24"/>
      <c r="E63" s="24"/>
      <c r="F63" s="24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U63" s="177"/>
      <c r="V63" s="177"/>
      <c r="W63" s="177"/>
      <c r="X63" s="177"/>
      <c r="Y63" s="177"/>
      <c r="Z63" s="177"/>
      <c r="AA63" s="177"/>
    </row>
    <row r="64" spans="1:27" ht="18.75">
      <c r="A64" s="6"/>
      <c r="B64" s="135"/>
      <c r="C64" s="135"/>
      <c r="D64" s="90"/>
      <c r="E64" s="6"/>
      <c r="F64" s="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U64" s="177"/>
      <c r="V64" s="177"/>
      <c r="W64" s="177"/>
      <c r="X64" s="177"/>
      <c r="Y64" s="177"/>
      <c r="Z64" s="177"/>
      <c r="AA64" s="177"/>
    </row>
    <row r="65" spans="1:27" ht="18.75">
      <c r="A65" s="46">
        <v>12</v>
      </c>
      <c r="B65" s="127" t="s">
        <v>533</v>
      </c>
      <c r="C65" s="175" t="s">
        <v>536</v>
      </c>
      <c r="D65" s="23">
        <v>90000</v>
      </c>
      <c r="E65" s="24" t="s">
        <v>530</v>
      </c>
      <c r="F65" s="24" t="s">
        <v>50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133"/>
      <c r="U65" s="177"/>
      <c r="V65" s="177"/>
      <c r="W65" s="177"/>
      <c r="X65" s="177"/>
      <c r="Y65" s="177"/>
      <c r="Z65" s="177"/>
      <c r="AA65" s="177"/>
    </row>
    <row r="66" spans="1:18" ht="18.75">
      <c r="A66" s="24"/>
      <c r="B66" s="127" t="s">
        <v>534</v>
      </c>
      <c r="C66" s="25" t="s">
        <v>537</v>
      </c>
      <c r="D66" s="24"/>
      <c r="E66" s="24" t="s">
        <v>70</v>
      </c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8.75">
      <c r="A67" s="24"/>
      <c r="B67" s="127" t="s">
        <v>535</v>
      </c>
      <c r="C67" s="175"/>
      <c r="D67" s="99"/>
      <c r="E67" s="24"/>
      <c r="F67" s="24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8.75">
      <c r="A68" s="6"/>
      <c r="B68" s="26"/>
      <c r="C68" s="26"/>
      <c r="D68" s="112"/>
      <c r="E68" s="6"/>
      <c r="F68" s="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9" s="47" customFormat="1" ht="18.75">
      <c r="A69" s="12">
        <v>13</v>
      </c>
      <c r="B69" s="10" t="s">
        <v>541</v>
      </c>
      <c r="C69" s="10" t="s">
        <v>538</v>
      </c>
      <c r="D69" s="11">
        <v>150000</v>
      </c>
      <c r="E69" s="12" t="s">
        <v>71</v>
      </c>
      <c r="F69" s="24" t="s">
        <v>50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45"/>
    </row>
    <row r="70" spans="1:18" s="47" customFormat="1" ht="18.75">
      <c r="A70" s="12"/>
      <c r="B70" s="10" t="s">
        <v>542</v>
      </c>
      <c r="C70" s="10" t="s">
        <v>539</v>
      </c>
      <c r="D70" s="12"/>
      <c r="E70" s="12" t="s">
        <v>72</v>
      </c>
      <c r="F70" s="12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s="47" customFormat="1" ht="18.75">
      <c r="A71" s="12"/>
      <c r="B71" s="10"/>
      <c r="C71" s="10" t="s">
        <v>540</v>
      </c>
      <c r="D71" s="12"/>
      <c r="E71" s="12"/>
      <c r="F71" s="12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s="47" customFormat="1" ht="18.75">
      <c r="A72" s="83"/>
      <c r="B72" s="148"/>
      <c r="C72" s="148"/>
      <c r="D72" s="83"/>
      <c r="E72" s="83"/>
      <c r="F72" s="83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9" s="47" customFormat="1" ht="18.75">
      <c r="A73" s="12">
        <v>14</v>
      </c>
      <c r="B73" s="10" t="s">
        <v>543</v>
      </c>
      <c r="C73" s="10" t="s">
        <v>544</v>
      </c>
      <c r="D73" s="11">
        <v>150000</v>
      </c>
      <c r="E73" s="12" t="s">
        <v>71</v>
      </c>
      <c r="F73" s="24" t="s">
        <v>50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45"/>
    </row>
    <row r="74" spans="1:18" s="47" customFormat="1" ht="18.75">
      <c r="A74" s="12"/>
      <c r="B74" s="10"/>
      <c r="C74" s="10" t="s">
        <v>545</v>
      </c>
      <c r="D74" s="12"/>
      <c r="E74" s="12" t="s">
        <v>72</v>
      </c>
      <c r="F74" s="12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s="47" customFormat="1" ht="18.75">
      <c r="A75" s="12"/>
      <c r="B75" s="10"/>
      <c r="C75" s="10"/>
      <c r="D75" s="12"/>
      <c r="E75" s="12"/>
      <c r="F75" s="12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s="47" customFormat="1" ht="18.75">
      <c r="A76" s="6"/>
      <c r="B76" s="26"/>
      <c r="C76" s="26"/>
      <c r="D76" s="6"/>
      <c r="E76" s="6"/>
      <c r="F76" s="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s="47" customFormat="1" ht="20.25">
      <c r="A77" s="222">
        <v>25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</row>
    <row r="78" spans="1:18" s="47" customFormat="1" ht="20.25">
      <c r="A78" s="58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</row>
    <row r="79" spans="1:18" s="47" customFormat="1" ht="20.25">
      <c r="A79" s="58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</row>
    <row r="80" spans="1:18" s="47" customFormat="1" ht="20.25">
      <c r="A80" s="58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</row>
    <row r="81" spans="1:18" s="47" customFormat="1" ht="20.25">
      <c r="A81" s="58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</row>
    <row r="82" spans="1:18" s="47" customFormat="1" ht="18.75">
      <c r="A82" s="46">
        <v>15</v>
      </c>
      <c r="B82" s="127" t="s">
        <v>546</v>
      </c>
      <c r="C82" s="175" t="s">
        <v>547</v>
      </c>
      <c r="D82" s="23">
        <v>50000</v>
      </c>
      <c r="E82" s="12" t="s">
        <v>71</v>
      </c>
      <c r="F82" s="24" t="s">
        <v>50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s="47" customFormat="1" ht="18.75">
      <c r="A83" s="24"/>
      <c r="B83" s="127"/>
      <c r="C83" s="25" t="s">
        <v>548</v>
      </c>
      <c r="D83" s="24"/>
      <c r="E83" s="12" t="s">
        <v>72</v>
      </c>
      <c r="F83" s="24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s="47" customFormat="1" ht="18.75">
      <c r="A84" s="6"/>
      <c r="B84" s="26"/>
      <c r="C84" s="26"/>
      <c r="D84" s="112"/>
      <c r="E84" s="6"/>
      <c r="F84" s="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s="47" customFormat="1" ht="18.75">
      <c r="A85" s="12">
        <v>16</v>
      </c>
      <c r="B85" s="10" t="s">
        <v>85</v>
      </c>
      <c r="C85" s="10" t="s">
        <v>549</v>
      </c>
      <c r="D85" s="11">
        <v>150000</v>
      </c>
      <c r="E85" s="12" t="s">
        <v>71</v>
      </c>
      <c r="F85" s="24" t="s">
        <v>50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s="47" customFormat="1" ht="18.75">
      <c r="A86" s="12"/>
      <c r="B86" s="10" t="s">
        <v>264</v>
      </c>
      <c r="C86" s="10" t="s">
        <v>550</v>
      </c>
      <c r="D86" s="12"/>
      <c r="E86" s="12" t="s">
        <v>72</v>
      </c>
      <c r="F86" s="12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s="47" customFormat="1" ht="18.75">
      <c r="A87" s="12"/>
      <c r="B87" s="10" t="s">
        <v>551</v>
      </c>
      <c r="C87" s="10"/>
      <c r="D87" s="12"/>
      <c r="E87" s="12"/>
      <c r="F87" s="12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s="47" customFormat="1" ht="18.75">
      <c r="A88" s="83"/>
      <c r="B88" s="148"/>
      <c r="C88" s="148"/>
      <c r="D88" s="83"/>
      <c r="E88" s="83"/>
      <c r="F88" s="83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s="47" customFormat="1" ht="18.75">
      <c r="A89" s="12">
        <v>17</v>
      </c>
      <c r="B89" s="10" t="s">
        <v>265</v>
      </c>
      <c r="C89" s="10" t="s">
        <v>552</v>
      </c>
      <c r="D89" s="11">
        <v>20000</v>
      </c>
      <c r="E89" s="12" t="s">
        <v>71</v>
      </c>
      <c r="F89" s="12" t="s">
        <v>27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s="47" customFormat="1" ht="18.75">
      <c r="A90" s="12"/>
      <c r="B90" s="10" t="s">
        <v>21</v>
      </c>
      <c r="C90" s="10" t="s">
        <v>553</v>
      </c>
      <c r="D90" s="12"/>
      <c r="E90" s="12" t="s">
        <v>72</v>
      </c>
      <c r="F90" s="12" t="s">
        <v>79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s="47" customFormat="1" ht="18.75">
      <c r="A91" s="12"/>
      <c r="B91" s="10"/>
      <c r="C91" s="10" t="s">
        <v>554</v>
      </c>
      <c r="D91" s="12"/>
      <c r="E91" s="12"/>
      <c r="F91" s="12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s="47" customFormat="1" ht="18.75">
      <c r="A92" s="12"/>
      <c r="B92" s="10"/>
      <c r="C92" s="10" t="s">
        <v>555</v>
      </c>
      <c r="D92" s="12"/>
      <c r="E92" s="12"/>
      <c r="F92" s="12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s="47" customFormat="1" ht="18.75">
      <c r="A93" s="6"/>
      <c r="B93" s="26"/>
      <c r="C93" s="26"/>
      <c r="D93" s="6"/>
      <c r="E93" s="6"/>
      <c r="F93" s="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s="47" customFormat="1" ht="20.25">
      <c r="A94" s="222">
        <v>26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</row>
    <row r="95" spans="1:18" s="47" customFormat="1" ht="20.25">
      <c r="A95" s="58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</row>
    <row r="96" spans="1:18" s="47" customFormat="1" ht="20.25">
      <c r="A96" s="58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</row>
    <row r="97" spans="1:18" s="47" customFormat="1" ht="20.25">
      <c r="A97" s="58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</row>
    <row r="98" spans="1:18" s="47" customFormat="1" ht="20.25">
      <c r="A98" s="58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</row>
    <row r="99" spans="1:18" s="47" customFormat="1" ht="20.25">
      <c r="A99" s="58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</row>
    <row r="100" spans="1:18" s="47" customFormat="1" ht="20.25">
      <c r="A100" s="58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</row>
    <row r="101" spans="1:18" s="47" customFormat="1" ht="20.25">
      <c r="A101" s="58"/>
      <c r="B101" s="194"/>
      <c r="C101" s="79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</row>
    <row r="102" spans="1:18" s="47" customFormat="1" ht="20.25">
      <c r="A102" s="58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</row>
    <row r="103" spans="1:18" s="47" customFormat="1" ht="20.25">
      <c r="A103" s="58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</row>
    <row r="104" spans="1:18" s="47" customFormat="1" ht="20.25">
      <c r="A104" s="58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</row>
    <row r="105" spans="1:18" s="47" customFormat="1" ht="20.25">
      <c r="A105" s="58"/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</row>
    <row r="106" spans="1:18" s="47" customFormat="1" ht="20.25">
      <c r="A106" s="58"/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</row>
    <row r="107" spans="1:18" s="47" customFormat="1" ht="20.25">
      <c r="A107" s="58"/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</row>
    <row r="108" spans="1:18" s="47" customFormat="1" ht="20.25">
      <c r="A108" s="58"/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</row>
    <row r="109" spans="1:18" s="47" customFormat="1" ht="20.25">
      <c r="A109" s="58"/>
      <c r="B109" s="194"/>
      <c r="C109" s="79">
        <f>SUM(D6:D89)</f>
        <v>5692000</v>
      </c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</row>
    <row r="110" spans="1:18" s="47" customFormat="1" ht="20.25">
      <c r="A110" s="58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</row>
    <row r="111" spans="1:6" s="47" customFormat="1" ht="18.75">
      <c r="A111" s="45"/>
      <c r="D111" s="144"/>
      <c r="E111" s="45"/>
      <c r="F111" s="45"/>
    </row>
    <row r="112" spans="1:6" s="47" customFormat="1" ht="18.75">
      <c r="A112" s="45"/>
      <c r="D112" s="144"/>
      <c r="E112" s="45"/>
      <c r="F112" s="45"/>
    </row>
    <row r="113" spans="1:6" s="47" customFormat="1" ht="18.75">
      <c r="A113" s="45"/>
      <c r="C113" s="163" t="e">
        <f>D6+D9+D15+D18+D22+#REF!+D30+D35+D41+#REF!+D45+#REF!+#REF!+D61+D65+#REF!+#REF!+#REF!+#REF!+#REF!+#REF!+#REF!+#REF!+#REF!+#REF!+#REF!+#REF!+D69+D73</f>
        <v>#REF!</v>
      </c>
      <c r="D113" s="144"/>
      <c r="E113" s="45"/>
      <c r="F113" s="45"/>
    </row>
    <row r="114" spans="1:6" s="47" customFormat="1" ht="18.75">
      <c r="A114" s="45"/>
      <c r="D114" s="144"/>
      <c r="E114" s="45"/>
      <c r="F114" s="45"/>
    </row>
    <row r="115" spans="1:21" s="47" customFormat="1" ht="18.75">
      <c r="A115" s="45"/>
      <c r="C115" s="181"/>
      <c r="D115" s="144"/>
      <c r="E115" s="45"/>
      <c r="F115" s="45"/>
      <c r="U115" s="182">
        <v>7340300</v>
      </c>
    </row>
    <row r="116" spans="1:21" s="47" customFormat="1" ht="18.75">
      <c r="A116" s="45"/>
      <c r="D116" s="144"/>
      <c r="E116" s="45"/>
      <c r="F116" s="45"/>
      <c r="U116" s="182">
        <v>487000</v>
      </c>
    </row>
    <row r="117" spans="1:21" s="47" customFormat="1" ht="18.75">
      <c r="A117" s="45"/>
      <c r="D117" s="144"/>
      <c r="E117" s="45"/>
      <c r="F117" s="45"/>
      <c r="U117" s="182">
        <v>150000</v>
      </c>
    </row>
    <row r="118" spans="1:21" s="47" customFormat="1" ht="18.75">
      <c r="A118" s="45"/>
      <c r="D118" s="144"/>
      <c r="E118" s="45"/>
      <c r="F118" s="45"/>
      <c r="U118" s="182">
        <v>450000</v>
      </c>
    </row>
    <row r="119" spans="1:21" s="47" customFormat="1" ht="18.75">
      <c r="A119" s="45"/>
      <c r="D119" s="144"/>
      <c r="E119" s="45"/>
      <c r="F119" s="45"/>
      <c r="U119" s="182">
        <v>450000</v>
      </c>
    </row>
    <row r="120" spans="1:21" s="47" customFormat="1" ht="18.75">
      <c r="A120" s="45"/>
      <c r="D120" s="144"/>
      <c r="E120" s="45"/>
      <c r="F120" s="45"/>
      <c r="U120" s="182">
        <v>320000</v>
      </c>
    </row>
    <row r="121" spans="1:21" s="47" customFormat="1" ht="18.75">
      <c r="A121" s="45"/>
      <c r="D121" s="144"/>
      <c r="E121" s="45"/>
      <c r="F121" s="45"/>
      <c r="U121" s="182">
        <f>SUM(U116:U120)</f>
        <v>1857000</v>
      </c>
    </row>
    <row r="122" spans="1:21" s="47" customFormat="1" ht="18.75">
      <c r="A122" s="45"/>
      <c r="D122" s="144"/>
      <c r="E122" s="45"/>
      <c r="F122" s="45"/>
      <c r="U122" s="182"/>
    </row>
    <row r="123" spans="1:21" s="47" customFormat="1" ht="18.75">
      <c r="A123" s="45"/>
      <c r="D123" s="144"/>
      <c r="E123" s="45"/>
      <c r="F123" s="45"/>
      <c r="U123" s="182">
        <f>SUM(U115-U121)</f>
        <v>5483300</v>
      </c>
    </row>
    <row r="124" spans="1:6" s="47" customFormat="1" ht="18.75">
      <c r="A124" s="45"/>
      <c r="D124" s="144"/>
      <c r="E124" s="45"/>
      <c r="F124" s="45"/>
    </row>
    <row r="125" spans="1:6" s="47" customFormat="1" ht="18.75">
      <c r="A125" s="45"/>
      <c r="D125" s="144"/>
      <c r="E125" s="45"/>
      <c r="F125" s="45"/>
    </row>
    <row r="126" spans="1:6" s="47" customFormat="1" ht="18.75">
      <c r="A126" s="45"/>
      <c r="D126" s="144"/>
      <c r="E126" s="45"/>
      <c r="F126" s="45"/>
    </row>
    <row r="127" spans="1:6" s="47" customFormat="1" ht="18.75">
      <c r="A127" s="45"/>
      <c r="D127" s="144"/>
      <c r="E127" s="45"/>
      <c r="F127" s="45"/>
    </row>
    <row r="128" spans="1:6" s="47" customFormat="1" ht="18.75">
      <c r="A128" s="45"/>
      <c r="D128" s="144"/>
      <c r="E128" s="45"/>
      <c r="F128" s="45"/>
    </row>
    <row r="129" spans="1:6" s="47" customFormat="1" ht="18.75">
      <c r="A129" s="45"/>
      <c r="D129" s="144"/>
      <c r="E129" s="45"/>
      <c r="F129" s="45"/>
    </row>
    <row r="130" spans="1:6" s="47" customFormat="1" ht="18.75">
      <c r="A130" s="45"/>
      <c r="D130" s="144"/>
      <c r="E130" s="45"/>
      <c r="F130" s="45"/>
    </row>
    <row r="131" spans="1:6" s="47" customFormat="1" ht="18.75">
      <c r="A131" s="45"/>
      <c r="D131" s="144"/>
      <c r="E131" s="45"/>
      <c r="F131" s="45"/>
    </row>
    <row r="132" spans="1:6" s="47" customFormat="1" ht="18.75">
      <c r="A132" s="45"/>
      <c r="D132" s="144"/>
      <c r="E132" s="45"/>
      <c r="F132" s="45"/>
    </row>
    <row r="133" spans="1:6" s="47" customFormat="1" ht="18.75">
      <c r="A133" s="45"/>
      <c r="D133" s="144"/>
      <c r="E133" s="45"/>
      <c r="F133" s="45"/>
    </row>
    <row r="134" spans="1:6" s="47" customFormat="1" ht="18.75">
      <c r="A134" s="45"/>
      <c r="D134" s="144"/>
      <c r="E134" s="45"/>
      <c r="F134" s="45"/>
    </row>
    <row r="135" spans="1:6" s="47" customFormat="1" ht="18.75">
      <c r="A135" s="45"/>
      <c r="D135" s="144"/>
      <c r="E135" s="45"/>
      <c r="F135" s="45"/>
    </row>
    <row r="136" spans="1:6" s="47" customFormat="1" ht="18.75">
      <c r="A136" s="45"/>
      <c r="D136" s="144"/>
      <c r="E136" s="45"/>
      <c r="F136" s="45"/>
    </row>
    <row r="137" spans="1:6" s="47" customFormat="1" ht="18.75">
      <c r="A137" s="45"/>
      <c r="D137" s="144"/>
      <c r="E137" s="45"/>
      <c r="F137" s="45"/>
    </row>
    <row r="138" spans="1:6" s="47" customFormat="1" ht="18.75">
      <c r="A138" s="45"/>
      <c r="D138" s="144"/>
      <c r="E138" s="45"/>
      <c r="F138" s="45"/>
    </row>
    <row r="139" spans="1:6" s="47" customFormat="1" ht="18.75">
      <c r="A139" s="45"/>
      <c r="D139" s="144"/>
      <c r="E139" s="45"/>
      <c r="F139" s="45"/>
    </row>
    <row r="140" spans="1:6" s="47" customFormat="1" ht="18.75">
      <c r="A140" s="45"/>
      <c r="D140" s="144"/>
      <c r="E140" s="45"/>
      <c r="F140" s="45"/>
    </row>
    <row r="141" spans="1:6" s="47" customFormat="1" ht="18.75">
      <c r="A141" s="45"/>
      <c r="D141" s="144"/>
      <c r="E141" s="45"/>
      <c r="F141" s="45"/>
    </row>
    <row r="142" spans="1:6" s="47" customFormat="1" ht="18.75">
      <c r="A142" s="45"/>
      <c r="D142" s="144"/>
      <c r="E142" s="45"/>
      <c r="F142" s="45"/>
    </row>
    <row r="143" spans="1:6" s="47" customFormat="1" ht="18.75">
      <c r="A143" s="45"/>
      <c r="D143" s="144"/>
      <c r="E143" s="45"/>
      <c r="F143" s="45"/>
    </row>
    <row r="144" spans="1:6" s="47" customFormat="1" ht="18.75">
      <c r="A144" s="45"/>
      <c r="D144" s="144"/>
      <c r="E144" s="45"/>
      <c r="F144" s="45"/>
    </row>
    <row r="145" spans="1:6" s="47" customFormat="1" ht="18.75">
      <c r="A145" s="45"/>
      <c r="D145" s="144"/>
      <c r="E145" s="45"/>
      <c r="F145" s="45"/>
    </row>
    <row r="146" spans="1:6" s="47" customFormat="1" ht="18.75">
      <c r="A146" s="45"/>
      <c r="D146" s="144"/>
      <c r="E146" s="45"/>
      <c r="F146" s="45"/>
    </row>
    <row r="147" spans="1:6" s="47" customFormat="1" ht="18.75">
      <c r="A147" s="45"/>
      <c r="D147" s="144"/>
      <c r="E147" s="45"/>
      <c r="F147" s="45"/>
    </row>
    <row r="148" spans="1:6" s="47" customFormat="1" ht="18.75">
      <c r="A148" s="45"/>
      <c r="D148" s="144"/>
      <c r="E148" s="45"/>
      <c r="F148" s="45"/>
    </row>
    <row r="149" spans="1:6" s="47" customFormat="1" ht="18.75">
      <c r="A149" s="45"/>
      <c r="D149" s="144"/>
      <c r="E149" s="45"/>
      <c r="F149" s="45"/>
    </row>
    <row r="150" spans="1:6" s="47" customFormat="1" ht="18.75">
      <c r="A150" s="45"/>
      <c r="D150" s="144"/>
      <c r="E150" s="45"/>
      <c r="F150" s="45"/>
    </row>
    <row r="151" spans="1:6" s="47" customFormat="1" ht="18.75">
      <c r="A151" s="45"/>
      <c r="D151" s="144"/>
      <c r="E151" s="45"/>
      <c r="F151" s="45"/>
    </row>
    <row r="152" spans="1:6" s="47" customFormat="1" ht="18.75">
      <c r="A152" s="45"/>
      <c r="D152" s="144"/>
      <c r="E152" s="45"/>
      <c r="F152" s="45"/>
    </row>
    <row r="153" spans="1:6" s="47" customFormat="1" ht="18.75">
      <c r="A153" s="45"/>
      <c r="D153" s="144"/>
      <c r="E153" s="45"/>
      <c r="F153" s="45"/>
    </row>
    <row r="154" spans="1:6" s="47" customFormat="1" ht="18.75">
      <c r="A154" s="45"/>
      <c r="D154" s="144"/>
      <c r="E154" s="45"/>
      <c r="F154" s="45"/>
    </row>
    <row r="155" spans="1:6" s="47" customFormat="1" ht="18.75">
      <c r="A155" s="45"/>
      <c r="D155" s="144"/>
      <c r="E155" s="45"/>
      <c r="F155" s="45"/>
    </row>
    <row r="156" spans="1:6" s="47" customFormat="1" ht="18.75">
      <c r="A156" s="45"/>
      <c r="D156" s="144"/>
      <c r="E156" s="45"/>
      <c r="F156" s="45"/>
    </row>
    <row r="157" spans="1:6" s="47" customFormat="1" ht="18.75">
      <c r="A157" s="45"/>
      <c r="D157" s="144"/>
      <c r="E157" s="45"/>
      <c r="F157" s="45"/>
    </row>
    <row r="158" spans="1:6" s="47" customFormat="1" ht="18.75">
      <c r="A158" s="45"/>
      <c r="D158" s="144"/>
      <c r="E158" s="45"/>
      <c r="F158" s="45"/>
    </row>
    <row r="159" spans="1:6" s="47" customFormat="1" ht="18.75">
      <c r="A159" s="45"/>
      <c r="D159" s="144"/>
      <c r="E159" s="45"/>
      <c r="F159" s="45"/>
    </row>
    <row r="160" spans="1:6" s="47" customFormat="1" ht="18.75">
      <c r="A160" s="45"/>
      <c r="D160" s="144"/>
      <c r="E160" s="45"/>
      <c r="F160" s="45"/>
    </row>
    <row r="161" spans="1:6" s="47" customFormat="1" ht="18.75">
      <c r="A161" s="45"/>
      <c r="D161" s="144"/>
      <c r="E161" s="45"/>
      <c r="F161" s="45"/>
    </row>
    <row r="162" spans="1:6" s="47" customFormat="1" ht="18.75">
      <c r="A162" s="45"/>
      <c r="D162" s="144"/>
      <c r="E162" s="45"/>
      <c r="F162" s="45"/>
    </row>
    <row r="163" spans="1:6" s="47" customFormat="1" ht="18.75">
      <c r="A163" s="45"/>
      <c r="D163" s="144"/>
      <c r="E163" s="45"/>
      <c r="F163" s="45"/>
    </row>
    <row r="164" spans="1:6" s="47" customFormat="1" ht="18.75">
      <c r="A164" s="45"/>
      <c r="D164" s="144"/>
      <c r="E164" s="45"/>
      <c r="F164" s="45"/>
    </row>
    <row r="165" spans="1:6" s="47" customFormat="1" ht="18.75">
      <c r="A165" s="45"/>
      <c r="D165" s="144"/>
      <c r="E165" s="45"/>
      <c r="F165" s="45"/>
    </row>
    <row r="166" spans="1:6" s="47" customFormat="1" ht="18.75">
      <c r="A166" s="45"/>
      <c r="D166" s="144"/>
      <c r="E166" s="45"/>
      <c r="F166" s="45"/>
    </row>
    <row r="167" spans="1:6" s="47" customFormat="1" ht="18.75">
      <c r="A167" s="45"/>
      <c r="D167" s="144"/>
      <c r="E167" s="45"/>
      <c r="F167" s="45"/>
    </row>
    <row r="168" spans="1:6" s="47" customFormat="1" ht="18.75">
      <c r="A168" s="45"/>
      <c r="D168" s="144"/>
      <c r="E168" s="45"/>
      <c r="F168" s="45"/>
    </row>
    <row r="169" spans="1:6" s="47" customFormat="1" ht="18.75">
      <c r="A169" s="45"/>
      <c r="D169" s="144"/>
      <c r="E169" s="45"/>
      <c r="F169" s="45"/>
    </row>
    <row r="170" spans="1:6" s="47" customFormat="1" ht="18.75">
      <c r="A170" s="45"/>
      <c r="D170" s="144"/>
      <c r="E170" s="45"/>
      <c r="F170" s="45"/>
    </row>
    <row r="171" spans="1:6" s="47" customFormat="1" ht="18.75">
      <c r="A171" s="45"/>
      <c r="D171" s="144"/>
      <c r="E171" s="45"/>
      <c r="F171" s="45"/>
    </row>
    <row r="172" spans="1:6" s="47" customFormat="1" ht="18.75">
      <c r="A172" s="45"/>
      <c r="D172" s="144"/>
      <c r="E172" s="45"/>
      <c r="F172" s="45"/>
    </row>
    <row r="173" spans="1:6" s="47" customFormat="1" ht="18.75">
      <c r="A173" s="45"/>
      <c r="D173" s="144"/>
      <c r="E173" s="45"/>
      <c r="F173" s="45"/>
    </row>
    <row r="174" spans="1:6" s="47" customFormat="1" ht="18.75">
      <c r="A174" s="45"/>
      <c r="D174" s="144"/>
      <c r="E174" s="45"/>
      <c r="F174" s="45"/>
    </row>
    <row r="175" spans="1:6" s="47" customFormat="1" ht="18.75">
      <c r="A175" s="45"/>
      <c r="D175" s="144"/>
      <c r="E175" s="45"/>
      <c r="F175" s="45"/>
    </row>
    <row r="176" spans="1:6" s="47" customFormat="1" ht="18.75">
      <c r="A176" s="45"/>
      <c r="D176" s="144"/>
      <c r="E176" s="45"/>
      <c r="F176" s="45"/>
    </row>
    <row r="177" spans="1:6" s="47" customFormat="1" ht="18.75">
      <c r="A177" s="45"/>
      <c r="D177" s="144"/>
      <c r="E177" s="45"/>
      <c r="F177" s="45"/>
    </row>
    <row r="178" spans="1:6" s="47" customFormat="1" ht="18.75">
      <c r="A178" s="45"/>
      <c r="D178" s="144"/>
      <c r="E178" s="45"/>
      <c r="F178" s="45"/>
    </row>
    <row r="179" spans="1:6" s="47" customFormat="1" ht="18.75">
      <c r="A179" s="45"/>
      <c r="D179" s="144"/>
      <c r="E179" s="45"/>
      <c r="F179" s="45"/>
    </row>
    <row r="180" spans="1:6" s="47" customFormat="1" ht="18.75">
      <c r="A180" s="45"/>
      <c r="D180" s="144"/>
      <c r="E180" s="45"/>
      <c r="F180" s="45"/>
    </row>
    <row r="181" spans="1:6" s="47" customFormat="1" ht="18.75">
      <c r="A181" s="45"/>
      <c r="D181" s="144"/>
      <c r="E181" s="45"/>
      <c r="F181" s="45"/>
    </row>
    <row r="182" spans="1:6" s="47" customFormat="1" ht="18.75">
      <c r="A182" s="45"/>
      <c r="D182" s="144"/>
      <c r="E182" s="45"/>
      <c r="F182" s="45"/>
    </row>
    <row r="183" spans="1:6" s="47" customFormat="1" ht="18.75">
      <c r="A183" s="45"/>
      <c r="D183" s="144"/>
      <c r="E183" s="45"/>
      <c r="F183" s="45"/>
    </row>
    <row r="184" spans="1:6" s="47" customFormat="1" ht="18.75">
      <c r="A184" s="45"/>
      <c r="D184" s="144"/>
      <c r="E184" s="45"/>
      <c r="F184" s="45"/>
    </row>
    <row r="185" spans="1:6" s="47" customFormat="1" ht="18.75">
      <c r="A185" s="45"/>
      <c r="D185" s="144"/>
      <c r="E185" s="45"/>
      <c r="F185" s="45"/>
    </row>
    <row r="186" spans="1:6" s="47" customFormat="1" ht="18.75">
      <c r="A186" s="45"/>
      <c r="D186" s="144"/>
      <c r="E186" s="45"/>
      <c r="F186" s="45"/>
    </row>
    <row r="187" spans="1:6" s="47" customFormat="1" ht="18.75">
      <c r="A187" s="45"/>
      <c r="D187" s="144"/>
      <c r="E187" s="45"/>
      <c r="F187" s="45"/>
    </row>
    <row r="188" spans="1:6" s="47" customFormat="1" ht="18.75">
      <c r="A188" s="45"/>
      <c r="D188" s="144"/>
      <c r="E188" s="45"/>
      <c r="F188" s="45"/>
    </row>
    <row r="189" spans="1:6" s="47" customFormat="1" ht="18.75">
      <c r="A189" s="45"/>
      <c r="D189" s="144"/>
      <c r="E189" s="45"/>
      <c r="F189" s="45"/>
    </row>
    <row r="190" spans="1:6" s="47" customFormat="1" ht="18.75">
      <c r="A190" s="45"/>
      <c r="D190" s="144"/>
      <c r="E190" s="45"/>
      <c r="F190" s="45"/>
    </row>
    <row r="191" spans="1:6" s="47" customFormat="1" ht="18.75">
      <c r="A191" s="45"/>
      <c r="D191" s="144"/>
      <c r="E191" s="45"/>
      <c r="F191" s="45"/>
    </row>
    <row r="192" spans="1:6" s="47" customFormat="1" ht="18.75">
      <c r="A192" s="45"/>
      <c r="D192" s="144"/>
      <c r="E192" s="45"/>
      <c r="F192" s="45"/>
    </row>
    <row r="193" spans="1:6" s="47" customFormat="1" ht="18.75">
      <c r="A193" s="45"/>
      <c r="D193" s="144"/>
      <c r="E193" s="45"/>
      <c r="F193" s="45"/>
    </row>
    <row r="194" spans="1:6" s="47" customFormat="1" ht="18.75">
      <c r="A194" s="45"/>
      <c r="D194" s="144"/>
      <c r="E194" s="45"/>
      <c r="F194" s="45"/>
    </row>
    <row r="195" spans="1:6" s="47" customFormat="1" ht="18.75">
      <c r="A195" s="45"/>
      <c r="D195" s="144"/>
      <c r="E195" s="45"/>
      <c r="F195" s="45"/>
    </row>
    <row r="196" spans="1:6" s="47" customFormat="1" ht="18.75">
      <c r="A196" s="45"/>
      <c r="D196" s="144"/>
      <c r="E196" s="45"/>
      <c r="F196" s="45"/>
    </row>
    <row r="197" spans="1:6" s="47" customFormat="1" ht="18.75">
      <c r="A197" s="45"/>
      <c r="D197" s="144"/>
      <c r="E197" s="45"/>
      <c r="F197" s="45"/>
    </row>
    <row r="198" spans="1:6" s="47" customFormat="1" ht="18.75">
      <c r="A198" s="45"/>
      <c r="D198" s="144"/>
      <c r="E198" s="45"/>
      <c r="F198" s="45"/>
    </row>
    <row r="199" spans="1:6" s="47" customFormat="1" ht="18.75">
      <c r="A199" s="45"/>
      <c r="D199" s="144"/>
      <c r="E199" s="45"/>
      <c r="F199" s="45"/>
    </row>
    <row r="200" spans="1:6" s="47" customFormat="1" ht="18.75">
      <c r="A200" s="45"/>
      <c r="D200" s="144"/>
      <c r="E200" s="45"/>
      <c r="F200" s="45"/>
    </row>
    <row r="201" spans="1:6" s="47" customFormat="1" ht="18.75">
      <c r="A201" s="45"/>
      <c r="D201" s="144"/>
      <c r="E201" s="45"/>
      <c r="F201" s="45"/>
    </row>
    <row r="202" spans="1:6" s="47" customFormat="1" ht="18.75">
      <c r="A202" s="45"/>
      <c r="D202" s="144"/>
      <c r="E202" s="45"/>
      <c r="F202" s="45"/>
    </row>
    <row r="203" spans="1:6" s="47" customFormat="1" ht="18.75">
      <c r="A203" s="45"/>
      <c r="D203" s="144"/>
      <c r="E203" s="45"/>
      <c r="F203" s="45"/>
    </row>
    <row r="204" spans="1:6" s="47" customFormat="1" ht="18.75">
      <c r="A204" s="45"/>
      <c r="D204" s="144"/>
      <c r="E204" s="45"/>
      <c r="F204" s="45"/>
    </row>
    <row r="205" spans="1:6" s="47" customFormat="1" ht="18.75">
      <c r="A205" s="45"/>
      <c r="D205" s="144"/>
      <c r="E205" s="45"/>
      <c r="F205" s="45"/>
    </row>
    <row r="206" spans="1:6" s="47" customFormat="1" ht="18.75">
      <c r="A206" s="45"/>
      <c r="D206" s="144"/>
      <c r="E206" s="45"/>
      <c r="F206" s="45"/>
    </row>
    <row r="207" spans="1:6" s="47" customFormat="1" ht="18.75">
      <c r="A207" s="45"/>
      <c r="D207" s="144"/>
      <c r="E207" s="45"/>
      <c r="F207" s="45"/>
    </row>
    <row r="208" spans="1:6" s="47" customFormat="1" ht="18.75">
      <c r="A208" s="45"/>
      <c r="D208" s="144"/>
      <c r="E208" s="45"/>
      <c r="F208" s="45"/>
    </row>
    <row r="209" spans="1:6" s="47" customFormat="1" ht="18.75">
      <c r="A209" s="45"/>
      <c r="D209" s="144"/>
      <c r="E209" s="45"/>
      <c r="F209" s="45"/>
    </row>
    <row r="210" spans="1:6" s="47" customFormat="1" ht="18.75">
      <c r="A210" s="45"/>
      <c r="D210" s="144"/>
      <c r="E210" s="45"/>
      <c r="F210" s="45"/>
    </row>
    <row r="211" spans="1:6" s="47" customFormat="1" ht="18.75">
      <c r="A211" s="45"/>
      <c r="D211" s="144"/>
      <c r="E211" s="45"/>
      <c r="F211" s="45"/>
    </row>
    <row r="212" spans="1:6" s="47" customFormat="1" ht="18.75">
      <c r="A212" s="45"/>
      <c r="D212" s="144"/>
      <c r="E212" s="45"/>
      <c r="F212" s="45"/>
    </row>
    <row r="213" spans="1:6" s="47" customFormat="1" ht="18.75">
      <c r="A213" s="45"/>
      <c r="D213" s="144"/>
      <c r="E213" s="45"/>
      <c r="F213" s="45"/>
    </row>
    <row r="214" spans="1:6" s="47" customFormat="1" ht="18.75">
      <c r="A214" s="45"/>
      <c r="D214" s="144"/>
      <c r="E214" s="45"/>
      <c r="F214" s="45"/>
    </row>
    <row r="215" spans="1:6" s="47" customFormat="1" ht="18.75">
      <c r="A215" s="45"/>
      <c r="D215" s="144"/>
      <c r="E215" s="45"/>
      <c r="F215" s="45"/>
    </row>
    <row r="216" spans="1:6" s="47" customFormat="1" ht="18.75">
      <c r="A216" s="45"/>
      <c r="D216" s="144"/>
      <c r="E216" s="45"/>
      <c r="F216" s="45"/>
    </row>
    <row r="217" spans="1:6" s="47" customFormat="1" ht="18.75">
      <c r="A217" s="45"/>
      <c r="D217" s="144"/>
      <c r="E217" s="45"/>
      <c r="F217" s="45"/>
    </row>
    <row r="218" spans="1:6" s="47" customFormat="1" ht="18.75">
      <c r="A218" s="45"/>
      <c r="D218" s="144"/>
      <c r="E218" s="45"/>
      <c r="F218" s="45"/>
    </row>
    <row r="219" spans="1:6" s="47" customFormat="1" ht="18.75">
      <c r="A219" s="45"/>
      <c r="D219" s="144"/>
      <c r="E219" s="45"/>
      <c r="F219" s="45"/>
    </row>
    <row r="220" spans="1:6" s="47" customFormat="1" ht="18.75">
      <c r="A220" s="45"/>
      <c r="D220" s="144"/>
      <c r="E220" s="45"/>
      <c r="F220" s="45"/>
    </row>
    <row r="221" spans="1:6" s="47" customFormat="1" ht="18.75">
      <c r="A221" s="45"/>
      <c r="D221" s="144"/>
      <c r="E221" s="45"/>
      <c r="F221" s="45"/>
    </row>
    <row r="222" spans="1:6" s="47" customFormat="1" ht="18.75">
      <c r="A222" s="45"/>
      <c r="D222" s="144"/>
      <c r="E222" s="45"/>
      <c r="F222" s="45"/>
    </row>
    <row r="223" spans="1:6" s="47" customFormat="1" ht="18.75">
      <c r="A223" s="45"/>
      <c r="D223" s="144"/>
      <c r="E223" s="45"/>
      <c r="F223" s="45"/>
    </row>
    <row r="224" spans="1:6" s="47" customFormat="1" ht="18.75">
      <c r="A224" s="45"/>
      <c r="D224" s="144"/>
      <c r="E224" s="45"/>
      <c r="F224" s="45"/>
    </row>
    <row r="225" spans="1:6" s="47" customFormat="1" ht="18.75">
      <c r="A225" s="45"/>
      <c r="D225" s="144"/>
      <c r="E225" s="45"/>
      <c r="F225" s="45"/>
    </row>
    <row r="226" spans="1:6" s="47" customFormat="1" ht="18.75">
      <c r="A226" s="45"/>
      <c r="D226" s="144"/>
      <c r="E226" s="45"/>
      <c r="F226" s="45"/>
    </row>
    <row r="227" spans="1:6" s="47" customFormat="1" ht="18.75">
      <c r="A227" s="45"/>
      <c r="D227" s="144"/>
      <c r="E227" s="45"/>
      <c r="F227" s="45"/>
    </row>
    <row r="228" spans="1:6" s="47" customFormat="1" ht="18.75">
      <c r="A228" s="45"/>
      <c r="D228" s="144"/>
      <c r="E228" s="45"/>
      <c r="F228" s="45"/>
    </row>
    <row r="229" spans="1:6" s="47" customFormat="1" ht="18.75">
      <c r="A229" s="45"/>
      <c r="D229" s="144"/>
      <c r="E229" s="45"/>
      <c r="F229" s="45"/>
    </row>
    <row r="230" spans="1:6" s="47" customFormat="1" ht="18.75">
      <c r="A230" s="45"/>
      <c r="D230" s="144"/>
      <c r="E230" s="45"/>
      <c r="F230" s="45"/>
    </row>
    <row r="231" spans="1:6" s="47" customFormat="1" ht="18.75">
      <c r="A231" s="45"/>
      <c r="D231" s="144"/>
      <c r="E231" s="45"/>
      <c r="F231" s="45"/>
    </row>
    <row r="232" spans="1:6" s="47" customFormat="1" ht="18.75">
      <c r="A232" s="45"/>
      <c r="D232" s="144"/>
      <c r="E232" s="45"/>
      <c r="F232" s="45"/>
    </row>
    <row r="233" spans="1:6" s="47" customFormat="1" ht="18.75">
      <c r="A233" s="45"/>
      <c r="D233" s="144"/>
      <c r="E233" s="45"/>
      <c r="F233" s="45"/>
    </row>
    <row r="234" spans="1:6" s="47" customFormat="1" ht="18.75">
      <c r="A234" s="45"/>
      <c r="D234" s="144"/>
      <c r="E234" s="45"/>
      <c r="F234" s="45"/>
    </row>
    <row r="235" spans="1:6" s="47" customFormat="1" ht="18.75">
      <c r="A235" s="45"/>
      <c r="D235" s="144"/>
      <c r="E235" s="45"/>
      <c r="F235" s="45"/>
    </row>
    <row r="236" spans="1:6" s="47" customFormat="1" ht="18.75">
      <c r="A236" s="45"/>
      <c r="D236" s="144"/>
      <c r="E236" s="45"/>
      <c r="F236" s="45"/>
    </row>
    <row r="237" spans="1:6" s="47" customFormat="1" ht="18.75">
      <c r="A237" s="45"/>
      <c r="D237" s="144"/>
      <c r="E237" s="45"/>
      <c r="F237" s="45"/>
    </row>
    <row r="238" spans="1:6" s="47" customFormat="1" ht="18.75">
      <c r="A238" s="45"/>
      <c r="D238" s="144"/>
      <c r="E238" s="45"/>
      <c r="F238" s="45"/>
    </row>
    <row r="239" spans="1:6" s="47" customFormat="1" ht="18.75">
      <c r="A239" s="45"/>
      <c r="D239" s="144"/>
      <c r="E239" s="45"/>
      <c r="F239" s="45"/>
    </row>
    <row r="240" spans="1:6" s="47" customFormat="1" ht="18.75">
      <c r="A240" s="45"/>
      <c r="D240" s="144"/>
      <c r="E240" s="45"/>
      <c r="F240" s="45"/>
    </row>
    <row r="241" spans="1:6" s="47" customFormat="1" ht="18.75">
      <c r="A241" s="45"/>
      <c r="D241" s="144"/>
      <c r="E241" s="45"/>
      <c r="F241" s="45"/>
    </row>
    <row r="242" spans="1:6" s="47" customFormat="1" ht="18.75">
      <c r="A242" s="45"/>
      <c r="D242" s="144"/>
      <c r="E242" s="45"/>
      <c r="F242" s="45"/>
    </row>
    <row r="243" spans="1:6" s="47" customFormat="1" ht="18.75">
      <c r="A243" s="45"/>
      <c r="D243" s="144"/>
      <c r="E243" s="45"/>
      <c r="F243" s="45"/>
    </row>
    <row r="244" spans="1:6" s="47" customFormat="1" ht="18.75">
      <c r="A244" s="45"/>
      <c r="D244" s="144"/>
      <c r="E244" s="45"/>
      <c r="F244" s="45"/>
    </row>
    <row r="245" spans="1:6" s="47" customFormat="1" ht="18.75">
      <c r="A245" s="45"/>
      <c r="D245" s="144"/>
      <c r="E245" s="45"/>
      <c r="F245" s="45"/>
    </row>
    <row r="246" spans="1:6" s="47" customFormat="1" ht="18.75">
      <c r="A246" s="45"/>
      <c r="D246" s="144"/>
      <c r="E246" s="45"/>
      <c r="F246" s="45"/>
    </row>
    <row r="247" spans="1:6" s="47" customFormat="1" ht="18.75">
      <c r="A247" s="45"/>
      <c r="D247" s="144"/>
      <c r="E247" s="45"/>
      <c r="F247" s="45"/>
    </row>
    <row r="248" spans="1:6" s="47" customFormat="1" ht="18.75">
      <c r="A248" s="45"/>
      <c r="D248" s="144"/>
      <c r="E248" s="45"/>
      <c r="F248" s="45"/>
    </row>
    <row r="249" spans="1:6" s="47" customFormat="1" ht="18.75">
      <c r="A249" s="45"/>
      <c r="D249" s="144"/>
      <c r="E249" s="45"/>
      <c r="F249" s="45"/>
    </row>
    <row r="250" spans="1:6" s="47" customFormat="1" ht="18.75">
      <c r="A250" s="45"/>
      <c r="D250" s="144"/>
      <c r="E250" s="45"/>
      <c r="F250" s="45"/>
    </row>
    <row r="251" spans="1:6" s="47" customFormat="1" ht="18.75">
      <c r="A251" s="45"/>
      <c r="D251" s="144"/>
      <c r="E251" s="45"/>
      <c r="F251" s="45"/>
    </row>
    <row r="252" spans="1:6" s="47" customFormat="1" ht="18.75">
      <c r="A252" s="45"/>
      <c r="D252" s="144"/>
      <c r="E252" s="45"/>
      <c r="F252" s="45"/>
    </row>
    <row r="253" spans="1:6" s="47" customFormat="1" ht="18.75">
      <c r="A253" s="45"/>
      <c r="D253" s="144"/>
      <c r="E253" s="45"/>
      <c r="F253" s="45"/>
    </row>
    <row r="254" spans="1:6" s="47" customFormat="1" ht="18.75">
      <c r="A254" s="45"/>
      <c r="D254" s="144"/>
      <c r="E254" s="45"/>
      <c r="F254" s="45"/>
    </row>
    <row r="255" spans="1:6" s="47" customFormat="1" ht="18.75">
      <c r="A255" s="45"/>
      <c r="D255" s="144"/>
      <c r="E255" s="45"/>
      <c r="F255" s="45"/>
    </row>
    <row r="256" spans="1:6" s="47" customFormat="1" ht="18.75">
      <c r="A256" s="45"/>
      <c r="D256" s="144"/>
      <c r="E256" s="45"/>
      <c r="F256" s="45"/>
    </row>
    <row r="257" spans="1:6" s="47" customFormat="1" ht="18.75">
      <c r="A257" s="45"/>
      <c r="D257" s="144"/>
      <c r="E257" s="45"/>
      <c r="F257" s="45"/>
    </row>
    <row r="258" spans="1:6" s="47" customFormat="1" ht="18.75">
      <c r="A258" s="45"/>
      <c r="D258" s="144"/>
      <c r="E258" s="45"/>
      <c r="F258" s="45"/>
    </row>
    <row r="259" spans="1:6" s="47" customFormat="1" ht="18.75">
      <c r="A259" s="45"/>
      <c r="D259" s="144"/>
      <c r="E259" s="45"/>
      <c r="F259" s="45"/>
    </row>
    <row r="260" spans="1:6" s="47" customFormat="1" ht="18.75">
      <c r="A260" s="45"/>
      <c r="D260" s="144"/>
      <c r="E260" s="45"/>
      <c r="F260" s="45"/>
    </row>
    <row r="261" spans="1:6" s="47" customFormat="1" ht="18.75">
      <c r="A261" s="45"/>
      <c r="D261" s="144"/>
      <c r="E261" s="45"/>
      <c r="F261" s="45"/>
    </row>
    <row r="262" spans="1:6" s="47" customFormat="1" ht="18.75">
      <c r="A262" s="45"/>
      <c r="D262" s="144"/>
      <c r="E262" s="45"/>
      <c r="F262" s="45"/>
    </row>
    <row r="263" spans="1:6" s="47" customFormat="1" ht="18.75">
      <c r="A263" s="45"/>
      <c r="D263" s="144"/>
      <c r="E263" s="45"/>
      <c r="F263" s="45"/>
    </row>
    <row r="264" spans="1:6" s="47" customFormat="1" ht="18.75">
      <c r="A264" s="45"/>
      <c r="D264" s="144"/>
      <c r="E264" s="45"/>
      <c r="F264" s="45"/>
    </row>
    <row r="265" spans="1:6" s="47" customFormat="1" ht="18.75">
      <c r="A265" s="45"/>
      <c r="D265" s="144"/>
      <c r="E265" s="45"/>
      <c r="F265" s="45"/>
    </row>
    <row r="266" spans="1:6" s="47" customFormat="1" ht="18.75">
      <c r="A266" s="45"/>
      <c r="D266" s="144"/>
      <c r="E266" s="45"/>
      <c r="F266" s="45"/>
    </row>
    <row r="267" spans="1:6" s="47" customFormat="1" ht="18.75">
      <c r="A267" s="45"/>
      <c r="D267" s="144"/>
      <c r="E267" s="45"/>
      <c r="F267" s="45"/>
    </row>
    <row r="268" spans="1:6" s="47" customFormat="1" ht="18.75">
      <c r="A268" s="45"/>
      <c r="D268" s="144"/>
      <c r="E268" s="45"/>
      <c r="F268" s="45"/>
    </row>
    <row r="269" spans="1:6" s="47" customFormat="1" ht="18.75">
      <c r="A269" s="45"/>
      <c r="D269" s="144"/>
      <c r="E269" s="45"/>
      <c r="F269" s="45"/>
    </row>
    <row r="270" spans="1:6" s="47" customFormat="1" ht="18.75">
      <c r="A270" s="45"/>
      <c r="D270" s="144"/>
      <c r="E270" s="45"/>
      <c r="F270" s="45"/>
    </row>
    <row r="271" spans="1:6" s="47" customFormat="1" ht="18.75">
      <c r="A271" s="45"/>
      <c r="D271" s="144"/>
      <c r="E271" s="45"/>
      <c r="F271" s="45"/>
    </row>
    <row r="272" spans="1:6" s="47" customFormat="1" ht="18.75">
      <c r="A272" s="45"/>
      <c r="D272" s="144"/>
      <c r="E272" s="45"/>
      <c r="F272" s="45"/>
    </row>
    <row r="273" spans="1:6" s="47" customFormat="1" ht="18.75">
      <c r="A273" s="45"/>
      <c r="D273" s="144"/>
      <c r="E273" s="45"/>
      <c r="F273" s="45"/>
    </row>
    <row r="274" spans="1:6" s="47" customFormat="1" ht="18.75">
      <c r="A274" s="45"/>
      <c r="D274" s="144"/>
      <c r="E274" s="45"/>
      <c r="F274" s="45"/>
    </row>
    <row r="275" spans="1:6" s="47" customFormat="1" ht="18.75">
      <c r="A275" s="45"/>
      <c r="D275" s="144"/>
      <c r="E275" s="45"/>
      <c r="F275" s="45"/>
    </row>
    <row r="276" spans="1:6" s="47" customFormat="1" ht="18.75">
      <c r="A276" s="45"/>
      <c r="D276" s="144"/>
      <c r="E276" s="45"/>
      <c r="F276" s="45"/>
    </row>
    <row r="277" spans="1:6" s="47" customFormat="1" ht="18.75">
      <c r="A277" s="45"/>
      <c r="D277" s="144"/>
      <c r="E277" s="45"/>
      <c r="F277" s="45"/>
    </row>
    <row r="278" spans="1:6" s="47" customFormat="1" ht="18.75">
      <c r="A278" s="45"/>
      <c r="D278" s="144"/>
      <c r="E278" s="45"/>
      <c r="F278" s="45"/>
    </row>
    <row r="279" spans="1:6" s="47" customFormat="1" ht="18.75">
      <c r="A279" s="45"/>
      <c r="D279" s="144"/>
      <c r="E279" s="45"/>
      <c r="F279" s="45"/>
    </row>
    <row r="280" spans="1:6" s="47" customFormat="1" ht="18.75">
      <c r="A280" s="45"/>
      <c r="D280" s="144"/>
      <c r="E280" s="45"/>
      <c r="F280" s="45"/>
    </row>
    <row r="281" spans="1:6" s="47" customFormat="1" ht="18.75">
      <c r="A281" s="45"/>
      <c r="D281" s="144"/>
      <c r="E281" s="45"/>
      <c r="F281" s="45"/>
    </row>
    <row r="282" spans="1:6" s="47" customFormat="1" ht="18.75">
      <c r="A282" s="45"/>
      <c r="D282" s="144"/>
      <c r="E282" s="45"/>
      <c r="F282" s="45"/>
    </row>
    <row r="283" spans="1:6" s="47" customFormat="1" ht="18.75">
      <c r="A283" s="45"/>
      <c r="D283" s="144"/>
      <c r="E283" s="45"/>
      <c r="F283" s="45"/>
    </row>
    <row r="284" spans="1:6" s="47" customFormat="1" ht="18.75">
      <c r="A284" s="45"/>
      <c r="D284" s="144"/>
      <c r="E284" s="45"/>
      <c r="F284" s="45"/>
    </row>
    <row r="285" spans="1:6" s="47" customFormat="1" ht="18.75">
      <c r="A285" s="45"/>
      <c r="D285" s="144"/>
      <c r="E285" s="45"/>
      <c r="F285" s="45"/>
    </row>
    <row r="286" spans="1:6" s="47" customFormat="1" ht="18.75">
      <c r="A286" s="45"/>
      <c r="D286" s="144"/>
      <c r="E286" s="45"/>
      <c r="F286" s="45"/>
    </row>
    <row r="287" spans="1:6" s="47" customFormat="1" ht="18.75">
      <c r="A287" s="45"/>
      <c r="D287" s="144"/>
      <c r="E287" s="45"/>
      <c r="F287" s="45"/>
    </row>
    <row r="288" spans="1:6" s="47" customFormat="1" ht="18.75">
      <c r="A288" s="45"/>
      <c r="D288" s="144"/>
      <c r="E288" s="45"/>
      <c r="F288" s="45"/>
    </row>
    <row r="289" spans="1:6" s="47" customFormat="1" ht="18.75">
      <c r="A289" s="45"/>
      <c r="D289" s="144"/>
      <c r="E289" s="45"/>
      <c r="F289" s="45"/>
    </row>
    <row r="290" s="47" customFormat="1" ht="18.75">
      <c r="D290" s="144"/>
    </row>
    <row r="291" s="47" customFormat="1" ht="18.75">
      <c r="D291" s="144"/>
    </row>
    <row r="292" s="47" customFormat="1" ht="18.75">
      <c r="D292" s="144"/>
    </row>
    <row r="293" s="47" customFormat="1" ht="18.75">
      <c r="D293" s="144"/>
    </row>
    <row r="294" s="47" customFormat="1" ht="18.75">
      <c r="D294" s="144"/>
    </row>
    <row r="295" s="47" customFormat="1" ht="18.75">
      <c r="D295" s="144"/>
    </row>
    <row r="296" s="47" customFormat="1" ht="18.75">
      <c r="D296" s="144"/>
    </row>
    <row r="297" s="47" customFormat="1" ht="18.75">
      <c r="D297" s="144"/>
    </row>
    <row r="298" s="47" customFormat="1" ht="18.75">
      <c r="D298" s="144"/>
    </row>
    <row r="299" s="47" customFormat="1" ht="18.75">
      <c r="D299" s="144"/>
    </row>
    <row r="300" s="47" customFormat="1" ht="18.75">
      <c r="D300" s="144"/>
    </row>
    <row r="301" s="47" customFormat="1" ht="18.75">
      <c r="D301" s="144"/>
    </row>
    <row r="302" s="47" customFormat="1" ht="18.75">
      <c r="D302" s="144"/>
    </row>
    <row r="303" s="47" customFormat="1" ht="18.75">
      <c r="D303" s="144"/>
    </row>
    <row r="304" s="47" customFormat="1" ht="18.75">
      <c r="D304" s="144"/>
    </row>
    <row r="305" s="47" customFormat="1" ht="18.75">
      <c r="D305" s="144"/>
    </row>
    <row r="306" s="47" customFormat="1" ht="18.75">
      <c r="D306" s="144"/>
    </row>
    <row r="307" s="47" customFormat="1" ht="18.75">
      <c r="D307" s="144"/>
    </row>
    <row r="308" s="47" customFormat="1" ht="18.75">
      <c r="D308" s="144"/>
    </row>
    <row r="309" s="47" customFormat="1" ht="18.75">
      <c r="D309" s="144"/>
    </row>
    <row r="310" s="47" customFormat="1" ht="18.75">
      <c r="D310" s="144"/>
    </row>
    <row r="311" s="47" customFormat="1" ht="18.75">
      <c r="D311" s="144"/>
    </row>
    <row r="312" s="47" customFormat="1" ht="18.75">
      <c r="D312" s="144"/>
    </row>
    <row r="313" s="47" customFormat="1" ht="18.75">
      <c r="D313" s="144"/>
    </row>
    <row r="314" s="47" customFormat="1" ht="18.75">
      <c r="D314" s="144"/>
    </row>
    <row r="315" s="47" customFormat="1" ht="18.75">
      <c r="D315" s="144"/>
    </row>
    <row r="316" s="47" customFormat="1" ht="18.75">
      <c r="D316" s="144"/>
    </row>
    <row r="317" s="47" customFormat="1" ht="18.75">
      <c r="D317" s="144"/>
    </row>
    <row r="318" s="47" customFormat="1" ht="18.75">
      <c r="D318" s="144"/>
    </row>
    <row r="319" s="47" customFormat="1" ht="18.75">
      <c r="D319" s="144"/>
    </row>
    <row r="320" ht="18.75">
      <c r="D320" s="183"/>
    </row>
    <row r="321" ht="18.75">
      <c r="D321" s="183"/>
    </row>
    <row r="322" ht="18.75">
      <c r="D322" s="183"/>
    </row>
    <row r="323" ht="18.75">
      <c r="D323" s="183"/>
    </row>
    <row r="324" ht="18.75">
      <c r="D324" s="183"/>
    </row>
    <row r="325" ht="18.75">
      <c r="D325" s="183"/>
    </row>
    <row r="326" ht="18.75">
      <c r="D326" s="183"/>
    </row>
    <row r="327" ht="18.75">
      <c r="D327" s="183"/>
    </row>
    <row r="328" ht="18.75">
      <c r="D328" s="183"/>
    </row>
    <row r="329" ht="18.75">
      <c r="D329" s="183"/>
    </row>
    <row r="330" ht="18.75">
      <c r="D330" s="183"/>
    </row>
    <row r="331" ht="18.75">
      <c r="D331" s="183"/>
    </row>
    <row r="332" ht="18.75">
      <c r="D332" s="183"/>
    </row>
    <row r="333" ht="18.75">
      <c r="D333" s="183"/>
    </row>
    <row r="334" ht="18.75">
      <c r="D334" s="183"/>
    </row>
    <row r="335" ht="18.75">
      <c r="D335" s="183"/>
    </row>
    <row r="336" ht="18.75">
      <c r="D336" s="183"/>
    </row>
    <row r="337" ht="18.75">
      <c r="D337" s="183"/>
    </row>
    <row r="338" ht="18.75">
      <c r="D338" s="183"/>
    </row>
    <row r="339" ht="18.75">
      <c r="D339" s="183"/>
    </row>
    <row r="340" ht="18.75">
      <c r="D340" s="183"/>
    </row>
    <row r="341" ht="18.75">
      <c r="D341" s="183"/>
    </row>
    <row r="342" ht="18.75">
      <c r="D342" s="183"/>
    </row>
    <row r="343" ht="18.75">
      <c r="D343" s="183"/>
    </row>
    <row r="344" ht="18.75">
      <c r="D344" s="183"/>
    </row>
    <row r="345" ht="18.75">
      <c r="D345" s="183"/>
    </row>
    <row r="346" ht="18.75">
      <c r="D346" s="183"/>
    </row>
    <row r="347" ht="18.75">
      <c r="D347" s="183"/>
    </row>
    <row r="348" ht="18.75">
      <c r="D348" s="183"/>
    </row>
    <row r="349" ht="18.75">
      <c r="D349" s="183"/>
    </row>
    <row r="350" ht="18.75">
      <c r="D350" s="183"/>
    </row>
    <row r="351" ht="18.75">
      <c r="D351" s="183"/>
    </row>
    <row r="352" ht="18.75">
      <c r="D352" s="183"/>
    </row>
    <row r="353" ht="18.75">
      <c r="D353" s="183"/>
    </row>
    <row r="354" ht="18.75">
      <c r="D354" s="183"/>
    </row>
    <row r="355" ht="18.75">
      <c r="D355" s="183"/>
    </row>
    <row r="356" ht="18.75">
      <c r="D356" s="183"/>
    </row>
    <row r="357" ht="18.75">
      <c r="D357" s="183"/>
    </row>
    <row r="358" ht="18.75">
      <c r="D358" s="183"/>
    </row>
    <row r="359" ht="18.75">
      <c r="D359" s="183"/>
    </row>
    <row r="360" ht="18.75">
      <c r="D360" s="183"/>
    </row>
    <row r="361" ht="18.75">
      <c r="D361" s="183"/>
    </row>
    <row r="362" ht="18.75">
      <c r="D362" s="183"/>
    </row>
    <row r="363" ht="18.75">
      <c r="D363" s="183"/>
    </row>
    <row r="364" ht="18.75">
      <c r="D364" s="183"/>
    </row>
    <row r="365" ht="18.75">
      <c r="D365" s="183"/>
    </row>
    <row r="366" ht="18.75">
      <c r="D366" s="183"/>
    </row>
    <row r="367" ht="18.75">
      <c r="D367" s="183"/>
    </row>
    <row r="368" ht="18.75">
      <c r="D368" s="183"/>
    </row>
    <row r="369" ht="18.75">
      <c r="D369" s="183"/>
    </row>
    <row r="370" ht="18.75">
      <c r="D370" s="183"/>
    </row>
    <row r="371" ht="18.75">
      <c r="D371" s="183"/>
    </row>
    <row r="372" ht="18.75">
      <c r="D372" s="183"/>
    </row>
    <row r="373" ht="18.75">
      <c r="D373" s="183"/>
    </row>
    <row r="374" ht="18.75">
      <c r="D374" s="183"/>
    </row>
    <row r="375" ht="18.75">
      <c r="D375" s="183"/>
    </row>
    <row r="376" ht="18.75">
      <c r="D376" s="183"/>
    </row>
    <row r="377" ht="18.75">
      <c r="D377" s="183"/>
    </row>
    <row r="378" ht="18.75">
      <c r="D378" s="183"/>
    </row>
    <row r="379" ht="18.75">
      <c r="D379" s="183"/>
    </row>
    <row r="380" ht="18.75">
      <c r="D380" s="183"/>
    </row>
    <row r="381" ht="18.75">
      <c r="D381" s="183"/>
    </row>
    <row r="382" ht="18.75">
      <c r="D382" s="183"/>
    </row>
    <row r="383" ht="18.75">
      <c r="D383" s="183"/>
    </row>
    <row r="384" ht="18.75">
      <c r="D384" s="183"/>
    </row>
    <row r="385" ht="18.75">
      <c r="D385" s="183"/>
    </row>
    <row r="386" ht="18.75">
      <c r="D386" s="183"/>
    </row>
    <row r="387" ht="18.75">
      <c r="D387" s="183"/>
    </row>
    <row r="388" ht="18.75">
      <c r="D388" s="183"/>
    </row>
    <row r="389" ht="18.75">
      <c r="D389" s="183"/>
    </row>
    <row r="390" ht="18.75">
      <c r="D390" s="183"/>
    </row>
    <row r="391" ht="18.75">
      <c r="D391" s="183"/>
    </row>
    <row r="392" ht="18.75">
      <c r="D392" s="183"/>
    </row>
    <row r="393" ht="18.75">
      <c r="D393" s="183"/>
    </row>
    <row r="394" ht="18.75">
      <c r="D394" s="183"/>
    </row>
    <row r="395" ht="18.75">
      <c r="D395" s="183"/>
    </row>
    <row r="396" ht="18.75">
      <c r="D396" s="183"/>
    </row>
    <row r="397" ht="18.75">
      <c r="D397" s="183"/>
    </row>
    <row r="398" ht="18.75">
      <c r="D398" s="183"/>
    </row>
    <row r="399" ht="18.75">
      <c r="D399" s="183"/>
    </row>
    <row r="400" ht="18.75">
      <c r="D400" s="183"/>
    </row>
    <row r="401" ht="18.75">
      <c r="D401" s="183"/>
    </row>
    <row r="402" ht="18.75">
      <c r="D402" s="183"/>
    </row>
    <row r="403" ht="18.75">
      <c r="D403" s="183"/>
    </row>
    <row r="404" ht="18.75">
      <c r="D404" s="183"/>
    </row>
    <row r="405" ht="18.75">
      <c r="D405" s="183"/>
    </row>
    <row r="406" ht="18.75">
      <c r="D406" s="183"/>
    </row>
    <row r="407" ht="18.75">
      <c r="D407" s="183"/>
    </row>
    <row r="408" ht="18.75">
      <c r="D408" s="183"/>
    </row>
    <row r="409" ht="18.75">
      <c r="D409" s="183"/>
    </row>
    <row r="410" ht="18.75">
      <c r="D410" s="183"/>
    </row>
    <row r="411" ht="18.75">
      <c r="D411" s="183"/>
    </row>
    <row r="412" ht="18.75">
      <c r="D412" s="183"/>
    </row>
    <row r="413" ht="18.75">
      <c r="D413" s="183"/>
    </row>
    <row r="414" ht="18.75">
      <c r="D414" s="183"/>
    </row>
    <row r="415" ht="18.75">
      <c r="D415" s="183"/>
    </row>
    <row r="416" ht="18.75">
      <c r="D416" s="183"/>
    </row>
    <row r="417" ht="18.75">
      <c r="D417" s="183"/>
    </row>
    <row r="418" ht="18.75">
      <c r="D418" s="183"/>
    </row>
    <row r="419" ht="18.75">
      <c r="D419" s="183"/>
    </row>
    <row r="420" ht="18.75">
      <c r="D420" s="183"/>
    </row>
    <row r="421" ht="18.75">
      <c r="D421" s="183"/>
    </row>
    <row r="422" ht="18.75">
      <c r="D422" s="183"/>
    </row>
    <row r="423" ht="18.75">
      <c r="D423" s="183"/>
    </row>
    <row r="424" ht="18.75">
      <c r="D424" s="183"/>
    </row>
    <row r="425" ht="18.75">
      <c r="D425" s="183"/>
    </row>
    <row r="426" ht="18.75">
      <c r="D426" s="183"/>
    </row>
    <row r="427" ht="18.75">
      <c r="D427" s="183"/>
    </row>
    <row r="428" ht="18.75">
      <c r="D428" s="183"/>
    </row>
    <row r="429" ht="18.75">
      <c r="D429" s="183"/>
    </row>
    <row r="430" ht="18.75">
      <c r="D430" s="183"/>
    </row>
    <row r="431" ht="18.75">
      <c r="D431" s="183"/>
    </row>
    <row r="432" ht="18.75">
      <c r="D432" s="183"/>
    </row>
    <row r="433" ht="18.75">
      <c r="D433" s="183"/>
    </row>
    <row r="434" ht="18.75">
      <c r="D434" s="183"/>
    </row>
    <row r="435" ht="18.75">
      <c r="D435" s="183"/>
    </row>
    <row r="436" ht="18.75">
      <c r="D436" s="183"/>
    </row>
    <row r="437" ht="18.75">
      <c r="D437" s="183"/>
    </row>
    <row r="438" ht="18.75">
      <c r="D438" s="183"/>
    </row>
    <row r="439" ht="18.75">
      <c r="D439" s="183"/>
    </row>
    <row r="440" ht="18.75">
      <c r="D440" s="183"/>
    </row>
    <row r="441" ht="18.75">
      <c r="D441" s="183"/>
    </row>
    <row r="442" ht="18.75">
      <c r="D442" s="183"/>
    </row>
    <row r="443" ht="18.75">
      <c r="D443" s="183"/>
    </row>
    <row r="444" ht="18.75">
      <c r="D444" s="183"/>
    </row>
    <row r="445" ht="18.75">
      <c r="D445" s="183"/>
    </row>
    <row r="446" ht="18.75">
      <c r="D446" s="183"/>
    </row>
    <row r="447" ht="18.75">
      <c r="D447" s="183"/>
    </row>
    <row r="448" ht="18.75">
      <c r="D448" s="183"/>
    </row>
    <row r="449" ht="18.75">
      <c r="D449" s="183"/>
    </row>
    <row r="450" ht="18.75">
      <c r="D450" s="183"/>
    </row>
    <row r="451" ht="18.75">
      <c r="D451" s="183"/>
    </row>
    <row r="452" ht="18.75">
      <c r="D452" s="183"/>
    </row>
    <row r="453" ht="18.75">
      <c r="D453" s="183"/>
    </row>
    <row r="454" ht="18.75">
      <c r="D454" s="183"/>
    </row>
    <row r="455" ht="18.75">
      <c r="D455" s="183"/>
    </row>
    <row r="456" ht="18.75">
      <c r="D456" s="183"/>
    </row>
    <row r="457" ht="18.75">
      <c r="D457" s="183"/>
    </row>
    <row r="458" ht="18.75">
      <c r="D458" s="183"/>
    </row>
    <row r="459" ht="18.75">
      <c r="D459" s="183"/>
    </row>
    <row r="460" ht="18.75">
      <c r="D460" s="183"/>
    </row>
    <row r="461" ht="18.75">
      <c r="D461" s="183"/>
    </row>
    <row r="462" ht="18.75">
      <c r="D462" s="183"/>
    </row>
    <row r="463" ht="18.75">
      <c r="D463" s="183"/>
    </row>
    <row r="464" ht="18.75">
      <c r="D464" s="183"/>
    </row>
    <row r="465" ht="18.75">
      <c r="D465" s="183"/>
    </row>
    <row r="466" ht="18.75">
      <c r="D466" s="183"/>
    </row>
    <row r="467" ht="18.75">
      <c r="D467" s="183"/>
    </row>
    <row r="468" ht="18.75">
      <c r="D468" s="183"/>
    </row>
    <row r="469" ht="18.75">
      <c r="D469" s="183"/>
    </row>
    <row r="470" ht="18.75">
      <c r="D470" s="183"/>
    </row>
    <row r="471" ht="18.75">
      <c r="D471" s="183"/>
    </row>
    <row r="472" ht="18.75">
      <c r="D472" s="183"/>
    </row>
    <row r="473" ht="18.75">
      <c r="D473" s="183"/>
    </row>
    <row r="474" ht="18.75">
      <c r="D474" s="183"/>
    </row>
    <row r="475" ht="18.75">
      <c r="D475" s="183"/>
    </row>
    <row r="476" ht="18.75">
      <c r="D476" s="183"/>
    </row>
    <row r="477" ht="18.75">
      <c r="D477" s="183"/>
    </row>
    <row r="478" ht="18.75">
      <c r="D478" s="183"/>
    </row>
    <row r="479" ht="18.75">
      <c r="D479" s="183"/>
    </row>
    <row r="480" ht="18.75">
      <c r="D480" s="183"/>
    </row>
    <row r="481" ht="18.75">
      <c r="D481" s="183"/>
    </row>
    <row r="482" ht="18.75">
      <c r="D482" s="183"/>
    </row>
    <row r="483" ht="18.75">
      <c r="D483" s="183"/>
    </row>
    <row r="484" ht="18.75">
      <c r="D484" s="183"/>
    </row>
    <row r="485" ht="18.75">
      <c r="D485" s="183"/>
    </row>
    <row r="486" ht="18.75">
      <c r="D486" s="183"/>
    </row>
    <row r="487" ht="18.75">
      <c r="D487" s="183"/>
    </row>
    <row r="488" ht="18.75">
      <c r="D488" s="183"/>
    </row>
    <row r="489" ht="18.75">
      <c r="D489" s="183"/>
    </row>
    <row r="490" ht="18.75">
      <c r="D490" s="183"/>
    </row>
    <row r="491" ht="18.75">
      <c r="D491" s="183"/>
    </row>
    <row r="492" ht="18.75">
      <c r="D492" s="183"/>
    </row>
    <row r="493" ht="18.75">
      <c r="D493" s="183"/>
    </row>
    <row r="494" ht="18.75">
      <c r="D494" s="183"/>
    </row>
    <row r="495" ht="18.75">
      <c r="D495" s="183"/>
    </row>
    <row r="496" ht="18.75">
      <c r="D496" s="183"/>
    </row>
    <row r="497" ht="18.75">
      <c r="D497" s="183"/>
    </row>
    <row r="498" ht="18.75">
      <c r="D498" s="183"/>
    </row>
    <row r="499" ht="18.75">
      <c r="D499" s="183"/>
    </row>
    <row r="500" ht="18.75">
      <c r="D500" s="183"/>
    </row>
    <row r="501" ht="18.75">
      <c r="D501" s="183"/>
    </row>
    <row r="502" ht="18.75">
      <c r="D502" s="183"/>
    </row>
    <row r="503" ht="18.75">
      <c r="D503" s="183"/>
    </row>
    <row r="504" ht="18.75">
      <c r="D504" s="183"/>
    </row>
    <row r="505" ht="18.75">
      <c r="D505" s="183"/>
    </row>
    <row r="506" ht="18.75">
      <c r="D506" s="183"/>
    </row>
    <row r="507" ht="18.75">
      <c r="D507" s="183"/>
    </row>
    <row r="508" ht="18.75">
      <c r="D508" s="183"/>
    </row>
    <row r="509" ht="18.75">
      <c r="D509" s="183"/>
    </row>
    <row r="510" ht="18.75">
      <c r="D510" s="183"/>
    </row>
    <row r="511" ht="18.75">
      <c r="D511" s="183"/>
    </row>
    <row r="512" ht="18.75">
      <c r="D512" s="183"/>
    </row>
    <row r="513" ht="18.75">
      <c r="D513" s="183"/>
    </row>
    <row r="514" ht="18.75">
      <c r="D514" s="183"/>
    </row>
    <row r="515" ht="18.75">
      <c r="D515" s="183"/>
    </row>
    <row r="516" ht="18.75">
      <c r="D516" s="183"/>
    </row>
    <row r="517" ht="18.75">
      <c r="D517" s="183"/>
    </row>
    <row r="518" ht="18.75">
      <c r="D518" s="183"/>
    </row>
    <row r="519" ht="18.75">
      <c r="D519" s="183"/>
    </row>
    <row r="520" ht="18.75">
      <c r="D520" s="183"/>
    </row>
    <row r="521" ht="18.75">
      <c r="D521" s="183"/>
    </row>
    <row r="522" ht="18.75">
      <c r="D522" s="183"/>
    </row>
    <row r="523" ht="18.75">
      <c r="D523" s="183"/>
    </row>
    <row r="524" ht="18.75">
      <c r="D524" s="183"/>
    </row>
    <row r="525" ht="18.75">
      <c r="D525" s="183"/>
    </row>
    <row r="526" ht="18.75">
      <c r="D526" s="183"/>
    </row>
    <row r="527" ht="18.75">
      <c r="D527" s="183"/>
    </row>
    <row r="528" ht="18.75">
      <c r="D528" s="183"/>
    </row>
    <row r="529" ht="18.75">
      <c r="D529" s="183"/>
    </row>
    <row r="530" ht="18.75">
      <c r="D530" s="183"/>
    </row>
    <row r="531" ht="18.75">
      <c r="D531" s="183"/>
    </row>
    <row r="532" ht="18.75">
      <c r="D532" s="183"/>
    </row>
    <row r="533" ht="18.75">
      <c r="D533" s="183"/>
    </row>
    <row r="534" ht="18.75">
      <c r="D534" s="183"/>
    </row>
    <row r="535" ht="18.75">
      <c r="D535" s="183"/>
    </row>
    <row r="536" ht="18.75">
      <c r="D536" s="183"/>
    </row>
    <row r="537" ht="18.75">
      <c r="D537" s="183"/>
    </row>
    <row r="538" ht="18.75">
      <c r="D538" s="183"/>
    </row>
    <row r="539" ht="18.75">
      <c r="D539" s="183"/>
    </row>
    <row r="540" ht="18.75">
      <c r="D540" s="183"/>
    </row>
    <row r="541" ht="18.75">
      <c r="D541" s="183"/>
    </row>
    <row r="542" ht="18.75">
      <c r="D542" s="183"/>
    </row>
    <row r="543" ht="18.75">
      <c r="D543" s="183"/>
    </row>
    <row r="544" ht="18.75">
      <c r="D544" s="183"/>
    </row>
    <row r="545" ht="18.75">
      <c r="D545" s="183"/>
    </row>
    <row r="546" ht="18.75">
      <c r="D546" s="183"/>
    </row>
    <row r="547" ht="18.75">
      <c r="D547" s="183"/>
    </row>
    <row r="548" ht="18.75">
      <c r="D548" s="183"/>
    </row>
    <row r="549" ht="18.75">
      <c r="D549" s="183"/>
    </row>
    <row r="550" ht="18.75">
      <c r="D550" s="183"/>
    </row>
    <row r="551" ht="18.75">
      <c r="D551" s="183"/>
    </row>
    <row r="552" ht="18.75">
      <c r="D552" s="183"/>
    </row>
    <row r="553" ht="18.75">
      <c r="D553" s="183"/>
    </row>
    <row r="554" ht="18.75">
      <c r="D554" s="183"/>
    </row>
    <row r="555" ht="18.75">
      <c r="D555" s="183"/>
    </row>
    <row r="556" ht="18.75">
      <c r="D556" s="183"/>
    </row>
    <row r="557" ht="18.75">
      <c r="D557" s="183"/>
    </row>
    <row r="558" ht="18.75">
      <c r="D558" s="183"/>
    </row>
    <row r="559" ht="18.75">
      <c r="D559" s="183"/>
    </row>
    <row r="560" ht="18.75">
      <c r="D560" s="183"/>
    </row>
    <row r="561" ht="18.75">
      <c r="D561" s="183"/>
    </row>
    <row r="562" ht="18.75">
      <c r="D562" s="183"/>
    </row>
    <row r="563" ht="18.75">
      <c r="D563" s="183"/>
    </row>
    <row r="564" ht="18.75">
      <c r="D564" s="183"/>
    </row>
    <row r="565" ht="18.75">
      <c r="D565" s="183"/>
    </row>
    <row r="566" ht="18.75">
      <c r="D566" s="183"/>
    </row>
    <row r="567" ht="18.75">
      <c r="D567" s="183"/>
    </row>
    <row r="568" ht="18.75">
      <c r="D568" s="183"/>
    </row>
    <row r="569" ht="18.75">
      <c r="D569" s="183"/>
    </row>
    <row r="570" ht="18.75">
      <c r="D570" s="183"/>
    </row>
    <row r="571" ht="18.75">
      <c r="D571" s="183"/>
    </row>
    <row r="572" ht="18.75">
      <c r="D572" s="183"/>
    </row>
    <row r="573" ht="18.75">
      <c r="D573" s="183"/>
    </row>
    <row r="574" ht="18.75">
      <c r="D574" s="183"/>
    </row>
    <row r="575" ht="18.75">
      <c r="D575" s="183"/>
    </row>
    <row r="576" ht="18.75">
      <c r="D576" s="183"/>
    </row>
    <row r="577" ht="18.75">
      <c r="D577" s="183"/>
    </row>
    <row r="578" ht="18.75">
      <c r="D578" s="183"/>
    </row>
    <row r="579" ht="18.75">
      <c r="D579" s="183"/>
    </row>
    <row r="580" ht="18.75">
      <c r="D580" s="183"/>
    </row>
  </sheetData>
  <sheetProtection/>
  <mergeCells count="7">
    <mergeCell ref="A94:R94"/>
    <mergeCell ref="A77:R77"/>
    <mergeCell ref="G4:I4"/>
    <mergeCell ref="J4:R4"/>
    <mergeCell ref="N1:R1"/>
    <mergeCell ref="A26:R26"/>
    <mergeCell ref="A50:R50"/>
  </mergeCells>
  <printOptions/>
  <pageMargins left="0.3" right="0.26" top="0.7480314960629921" bottom="0.15748031496062992" header="0.5118110236220472" footer="0.11811023622047245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S36"/>
  <sheetViews>
    <sheetView zoomScale="115" zoomScaleNormal="115" workbookViewId="0" topLeftCell="A4">
      <selection activeCell="F15" sqref="F15"/>
    </sheetView>
  </sheetViews>
  <sheetFormatPr defaultColWidth="9.140625" defaultRowHeight="12.75"/>
  <cols>
    <col min="1" max="1" width="4.8515625" style="85" customWidth="1"/>
    <col min="2" max="2" width="21.28125" style="85" customWidth="1"/>
    <col min="3" max="3" width="32.00390625" style="85" customWidth="1"/>
    <col min="4" max="4" width="9.57421875" style="85" customWidth="1"/>
    <col min="5" max="5" width="11.421875" style="85" customWidth="1"/>
    <col min="6" max="6" width="12.28125" style="85" customWidth="1"/>
    <col min="7" max="7" width="3.7109375" style="85" customWidth="1"/>
    <col min="8" max="18" width="4.140625" style="85" customWidth="1"/>
    <col min="19" max="16384" width="9.140625" style="85" customWidth="1"/>
  </cols>
  <sheetData>
    <row r="1" spans="1:18" ht="18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 t="s">
        <v>35</v>
      </c>
      <c r="Q1" s="129"/>
      <c r="R1" s="129"/>
    </row>
    <row r="2" ht="18.75">
      <c r="A2" s="130" t="s">
        <v>557</v>
      </c>
    </row>
    <row r="3" ht="18.75">
      <c r="A3" s="130" t="s">
        <v>561</v>
      </c>
    </row>
    <row r="4" spans="1:18" ht="18.75">
      <c r="A4" s="3" t="s">
        <v>16</v>
      </c>
      <c r="B4" s="3" t="s">
        <v>2</v>
      </c>
      <c r="C4" s="3" t="s">
        <v>38</v>
      </c>
      <c r="D4" s="3" t="s">
        <v>57</v>
      </c>
      <c r="E4" s="4" t="s">
        <v>40</v>
      </c>
      <c r="F4" s="3" t="s">
        <v>42</v>
      </c>
      <c r="G4" s="227" t="s">
        <v>189</v>
      </c>
      <c r="H4" s="227"/>
      <c r="I4" s="228"/>
      <c r="J4" s="229" t="s">
        <v>356</v>
      </c>
      <c r="K4" s="227"/>
      <c r="L4" s="227"/>
      <c r="M4" s="227"/>
      <c r="N4" s="227"/>
      <c r="O4" s="227"/>
      <c r="P4" s="227"/>
      <c r="Q4" s="227"/>
      <c r="R4" s="228"/>
    </row>
    <row r="5" spans="1:18" ht="18.75">
      <c r="A5" s="6" t="s">
        <v>17</v>
      </c>
      <c r="B5" s="6"/>
      <c r="C5" s="6" t="s">
        <v>39</v>
      </c>
      <c r="D5" s="6"/>
      <c r="E5" s="7" t="s">
        <v>41</v>
      </c>
      <c r="F5" s="6" t="s">
        <v>41</v>
      </c>
      <c r="G5" s="124" t="s">
        <v>4</v>
      </c>
      <c r="H5" s="131" t="s">
        <v>5</v>
      </c>
      <c r="I5" s="131" t="s">
        <v>6</v>
      </c>
      <c r="J5" s="131" t="s">
        <v>7</v>
      </c>
      <c r="K5" s="131" t="s">
        <v>8</v>
      </c>
      <c r="L5" s="131" t="s">
        <v>9</v>
      </c>
      <c r="M5" s="131" t="s">
        <v>10</v>
      </c>
      <c r="N5" s="131" t="s">
        <v>11</v>
      </c>
      <c r="O5" s="131" t="s">
        <v>12</v>
      </c>
      <c r="P5" s="131" t="s">
        <v>13</v>
      </c>
      <c r="Q5" s="131" t="s">
        <v>14</v>
      </c>
      <c r="R5" s="131" t="s">
        <v>15</v>
      </c>
    </row>
    <row r="6" spans="1:19" ht="18.75">
      <c r="A6" s="21">
        <v>1</v>
      </c>
      <c r="B6" s="22" t="s">
        <v>294</v>
      </c>
      <c r="C6" s="25" t="s">
        <v>562</v>
      </c>
      <c r="D6" s="23">
        <v>7000</v>
      </c>
      <c r="E6" s="3" t="s">
        <v>566</v>
      </c>
      <c r="F6" s="24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33"/>
    </row>
    <row r="7" spans="1:18" ht="18.75">
      <c r="A7" s="187"/>
      <c r="B7" s="25" t="s">
        <v>295</v>
      </c>
      <c r="C7" s="25" t="s">
        <v>563</v>
      </c>
      <c r="D7" s="25"/>
      <c r="E7" s="24" t="s">
        <v>567</v>
      </c>
      <c r="F7" s="24" t="s">
        <v>79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.75">
      <c r="A8" s="187"/>
      <c r="B8" s="25"/>
      <c r="C8" s="25" t="s">
        <v>564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10"/>
      <c r="B9" s="25"/>
      <c r="C9" s="25" t="s">
        <v>565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8.75">
      <c r="A10" s="10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8.75">
      <c r="A11" s="10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8.75">
      <c r="A12" s="148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20.25">
      <c r="A13" s="222">
        <v>27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</row>
    <row r="14" spans="1:18" ht="18.75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ht="18.75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spans="1:18" ht="18.7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1:18" ht="18.75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1:18" ht="18.75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  <row r="19" spans="1:18" ht="18.75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</row>
    <row r="20" ht="18.75">
      <c r="D20" s="142"/>
    </row>
    <row r="23" ht="18.75">
      <c r="C23" s="142"/>
    </row>
    <row r="36" ht="18.75">
      <c r="C36" s="142" t="e">
        <f>D6+#REF!+#REF!</f>
        <v>#REF!</v>
      </c>
    </row>
  </sheetData>
  <sheetProtection/>
  <mergeCells count="3">
    <mergeCell ref="G4:I4"/>
    <mergeCell ref="J4:R4"/>
    <mergeCell ref="A13:R13"/>
  </mergeCells>
  <printOptions/>
  <pageMargins left="0.3937007874015748" right="0.3937007874015748" top="0.984251968503937" bottom="0.15748031496062992" header="0.5118110236220472" footer="0.1181102362204724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S36"/>
  <sheetViews>
    <sheetView zoomScale="130" zoomScaleNormal="130" workbookViewId="0" topLeftCell="A1">
      <selection activeCell="D38" sqref="D38"/>
    </sheetView>
  </sheetViews>
  <sheetFormatPr defaultColWidth="9.140625" defaultRowHeight="12.75"/>
  <cols>
    <col min="1" max="1" width="4.8515625" style="85" customWidth="1"/>
    <col min="2" max="2" width="21.28125" style="85" customWidth="1"/>
    <col min="3" max="3" width="32.00390625" style="85" customWidth="1"/>
    <col min="4" max="4" width="9.57421875" style="85" customWidth="1"/>
    <col min="5" max="5" width="11.421875" style="85" customWidth="1"/>
    <col min="6" max="6" width="12.28125" style="85" customWidth="1"/>
    <col min="7" max="7" width="3.7109375" style="85" customWidth="1"/>
    <col min="8" max="18" width="4.140625" style="85" customWidth="1"/>
    <col min="19" max="16384" width="9.140625" style="85" customWidth="1"/>
  </cols>
  <sheetData>
    <row r="1" spans="1:18" ht="18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 t="s">
        <v>35</v>
      </c>
      <c r="Q1" s="129"/>
      <c r="R1" s="129"/>
    </row>
    <row r="2" ht="18.75">
      <c r="A2" s="130" t="s">
        <v>557</v>
      </c>
    </row>
    <row r="3" ht="18.75">
      <c r="A3" s="130" t="s">
        <v>568</v>
      </c>
    </row>
    <row r="4" spans="1:18" ht="18.75">
      <c r="A4" s="3" t="s">
        <v>16</v>
      </c>
      <c r="B4" s="3" t="s">
        <v>2</v>
      </c>
      <c r="C4" s="3" t="s">
        <v>38</v>
      </c>
      <c r="D4" s="3" t="s">
        <v>57</v>
      </c>
      <c r="E4" s="4" t="s">
        <v>40</v>
      </c>
      <c r="F4" s="3" t="s">
        <v>42</v>
      </c>
      <c r="G4" s="227" t="s">
        <v>189</v>
      </c>
      <c r="H4" s="227"/>
      <c r="I4" s="228"/>
      <c r="J4" s="229" t="s">
        <v>356</v>
      </c>
      <c r="K4" s="227"/>
      <c r="L4" s="227"/>
      <c r="M4" s="227"/>
      <c r="N4" s="227"/>
      <c r="O4" s="227"/>
      <c r="P4" s="227"/>
      <c r="Q4" s="227"/>
      <c r="R4" s="228"/>
    </row>
    <row r="5" spans="1:18" ht="18.75">
      <c r="A5" s="6" t="s">
        <v>17</v>
      </c>
      <c r="B5" s="6"/>
      <c r="C5" s="6" t="s">
        <v>39</v>
      </c>
      <c r="D5" s="6"/>
      <c r="E5" s="7" t="s">
        <v>41</v>
      </c>
      <c r="F5" s="6" t="s">
        <v>41</v>
      </c>
      <c r="G5" s="124" t="s">
        <v>4</v>
      </c>
      <c r="H5" s="131" t="s">
        <v>5</v>
      </c>
      <c r="I5" s="131" t="s">
        <v>6</v>
      </c>
      <c r="J5" s="131" t="s">
        <v>7</v>
      </c>
      <c r="K5" s="131" t="s">
        <v>8</v>
      </c>
      <c r="L5" s="131" t="s">
        <v>9</v>
      </c>
      <c r="M5" s="131" t="s">
        <v>10</v>
      </c>
      <c r="N5" s="131" t="s">
        <v>11</v>
      </c>
      <c r="O5" s="131" t="s">
        <v>12</v>
      </c>
      <c r="P5" s="131" t="s">
        <v>13</v>
      </c>
      <c r="Q5" s="131" t="s">
        <v>14</v>
      </c>
      <c r="R5" s="131" t="s">
        <v>15</v>
      </c>
    </row>
    <row r="6" spans="1:19" ht="18.75">
      <c r="A6" s="21">
        <v>1</v>
      </c>
      <c r="B6" s="22" t="s">
        <v>158</v>
      </c>
      <c r="C6" s="25" t="s">
        <v>160</v>
      </c>
      <c r="D6" s="23">
        <v>100000</v>
      </c>
      <c r="E6" s="3" t="s">
        <v>71</v>
      </c>
      <c r="F6" s="3" t="s">
        <v>50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33"/>
    </row>
    <row r="7" spans="1:18" ht="18.75">
      <c r="A7" s="187"/>
      <c r="B7" s="25" t="s">
        <v>159</v>
      </c>
      <c r="C7" s="25" t="s">
        <v>558</v>
      </c>
      <c r="D7" s="25"/>
      <c r="E7" s="24" t="s">
        <v>72</v>
      </c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.75">
      <c r="A8" s="187"/>
      <c r="B8" s="25"/>
      <c r="C8" s="25" t="s">
        <v>559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10"/>
      <c r="B9" s="25"/>
      <c r="C9" s="25" t="s">
        <v>560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8.75">
      <c r="A10" s="10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8.75">
      <c r="A11" s="10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8.75">
      <c r="A12" s="148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20.25">
      <c r="A13" s="222">
        <v>28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</row>
    <row r="14" spans="1:18" ht="18.75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ht="18.75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spans="1:18" ht="18.7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1:18" ht="18.75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1:18" ht="18.75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  <row r="19" spans="1:18" ht="18.75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</row>
    <row r="20" ht="18.75">
      <c r="D20" s="142"/>
    </row>
    <row r="23" ht="18.75">
      <c r="C23" s="142"/>
    </row>
    <row r="36" ht="18.75">
      <c r="C36" s="142"/>
    </row>
  </sheetData>
  <sheetProtection/>
  <mergeCells count="3">
    <mergeCell ref="G4:I4"/>
    <mergeCell ref="J4:R4"/>
    <mergeCell ref="A13:R13"/>
  </mergeCells>
  <printOptions/>
  <pageMargins left="0.3937007874015748" right="0.3937007874015748" top="0.984251968503937" bottom="0.15748031496062992" header="0.5118110236220472" footer="0.1181102362204724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S59"/>
  <sheetViews>
    <sheetView zoomScale="115" zoomScaleNormal="115" workbookViewId="0" topLeftCell="A40">
      <selection activeCell="C52" sqref="C52"/>
    </sheetView>
  </sheetViews>
  <sheetFormatPr defaultColWidth="9.140625" defaultRowHeight="12.75"/>
  <cols>
    <col min="1" max="1" width="4.8515625" style="85" customWidth="1"/>
    <col min="2" max="2" width="21.28125" style="85" customWidth="1"/>
    <col min="3" max="3" width="32.00390625" style="85" customWidth="1"/>
    <col min="4" max="4" width="9.57421875" style="85" customWidth="1"/>
    <col min="5" max="5" width="11.421875" style="85" customWidth="1"/>
    <col min="6" max="6" width="12.28125" style="85" customWidth="1"/>
    <col min="7" max="7" width="3.7109375" style="85" customWidth="1"/>
    <col min="8" max="18" width="4.140625" style="85" customWidth="1"/>
    <col min="19" max="16384" width="9.140625" style="85" customWidth="1"/>
  </cols>
  <sheetData>
    <row r="1" spans="1:18" ht="18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 t="s">
        <v>35</v>
      </c>
      <c r="Q1" s="129"/>
      <c r="R1" s="129"/>
    </row>
    <row r="2" ht="18.75">
      <c r="A2" s="130" t="s">
        <v>557</v>
      </c>
    </row>
    <row r="3" ht="18.75">
      <c r="A3" s="130" t="s">
        <v>569</v>
      </c>
    </row>
    <row r="4" spans="1:18" ht="18.75">
      <c r="A4" s="3" t="s">
        <v>16</v>
      </c>
      <c r="B4" s="3" t="s">
        <v>2</v>
      </c>
      <c r="C4" s="3" t="s">
        <v>38</v>
      </c>
      <c r="D4" s="3" t="s">
        <v>57</v>
      </c>
      <c r="E4" s="4" t="s">
        <v>40</v>
      </c>
      <c r="F4" s="3" t="s">
        <v>42</v>
      </c>
      <c r="G4" s="227" t="s">
        <v>189</v>
      </c>
      <c r="H4" s="227"/>
      <c r="I4" s="228"/>
      <c r="J4" s="229" t="s">
        <v>356</v>
      </c>
      <c r="K4" s="227"/>
      <c r="L4" s="227"/>
      <c r="M4" s="227"/>
      <c r="N4" s="227"/>
      <c r="O4" s="227"/>
      <c r="P4" s="227"/>
      <c r="Q4" s="227"/>
      <c r="R4" s="228"/>
    </row>
    <row r="5" spans="1:18" ht="18.75">
      <c r="A5" s="6" t="s">
        <v>17</v>
      </c>
      <c r="B5" s="6"/>
      <c r="C5" s="6" t="s">
        <v>39</v>
      </c>
      <c r="D5" s="6"/>
      <c r="E5" s="7" t="s">
        <v>41</v>
      </c>
      <c r="F5" s="6" t="s">
        <v>41</v>
      </c>
      <c r="G5" s="124" t="s">
        <v>4</v>
      </c>
      <c r="H5" s="131" t="s">
        <v>5</v>
      </c>
      <c r="I5" s="131" t="s">
        <v>6</v>
      </c>
      <c r="J5" s="131" t="s">
        <v>7</v>
      </c>
      <c r="K5" s="131" t="s">
        <v>8</v>
      </c>
      <c r="L5" s="131" t="s">
        <v>9</v>
      </c>
      <c r="M5" s="131" t="s">
        <v>10</v>
      </c>
      <c r="N5" s="131" t="s">
        <v>11</v>
      </c>
      <c r="O5" s="131" t="s">
        <v>12</v>
      </c>
      <c r="P5" s="131" t="s">
        <v>13</v>
      </c>
      <c r="Q5" s="131" t="s">
        <v>14</v>
      </c>
      <c r="R5" s="131" t="s">
        <v>15</v>
      </c>
    </row>
    <row r="6" spans="1:19" ht="18.75">
      <c r="A6" s="21">
        <v>1</v>
      </c>
      <c r="B6" s="22" t="s">
        <v>86</v>
      </c>
      <c r="C6" s="25" t="s">
        <v>152</v>
      </c>
      <c r="D6" s="23">
        <v>300000</v>
      </c>
      <c r="E6" s="3" t="s">
        <v>71</v>
      </c>
      <c r="F6" s="3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33"/>
    </row>
    <row r="7" spans="1:18" ht="18.75">
      <c r="A7" s="187"/>
      <c r="B7" s="25" t="s">
        <v>126</v>
      </c>
      <c r="C7" s="25" t="s">
        <v>87</v>
      </c>
      <c r="D7" s="25"/>
      <c r="E7" s="24" t="s">
        <v>72</v>
      </c>
      <c r="F7" s="24" t="s">
        <v>79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.75">
      <c r="A8" s="187"/>
      <c r="B8" s="25" t="s">
        <v>127</v>
      </c>
      <c r="C8" s="25" t="s">
        <v>153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10"/>
      <c r="B9" s="25"/>
      <c r="C9" s="25" t="s">
        <v>88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8.75">
      <c r="A10" s="10"/>
      <c r="B10" s="25"/>
      <c r="C10" s="25" t="s">
        <v>154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8.75">
      <c r="A11" s="10"/>
      <c r="B11" s="25"/>
      <c r="C11" s="25" t="s">
        <v>89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8.75">
      <c r="A12" s="148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9" ht="18.75">
      <c r="A13" s="82">
        <v>2</v>
      </c>
      <c r="B13" s="25" t="s">
        <v>34</v>
      </c>
      <c r="C13" s="25" t="s">
        <v>266</v>
      </c>
      <c r="D13" s="23">
        <v>100000</v>
      </c>
      <c r="E13" s="24" t="s">
        <v>71</v>
      </c>
      <c r="F13" s="24" t="s">
        <v>27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33"/>
    </row>
    <row r="14" spans="1:18" ht="18.75">
      <c r="A14" s="187"/>
      <c r="B14" s="25" t="s">
        <v>90</v>
      </c>
      <c r="C14" s="25" t="s">
        <v>267</v>
      </c>
      <c r="D14" s="25"/>
      <c r="E14" s="24" t="s">
        <v>72</v>
      </c>
      <c r="F14" s="24" t="s">
        <v>79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8.75">
      <c r="A15" s="187"/>
      <c r="B15" s="25" t="s">
        <v>91</v>
      </c>
      <c r="C15" s="25" t="s">
        <v>268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8.75">
      <c r="A16" s="187"/>
      <c r="B16" s="25" t="s">
        <v>92</v>
      </c>
      <c r="C16" s="25" t="s">
        <v>269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8.75">
      <c r="A17" s="10"/>
      <c r="B17" s="25"/>
      <c r="C17" s="25" t="s">
        <v>270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8.75">
      <c r="A18" s="10"/>
      <c r="B18" s="25"/>
      <c r="C18" s="25" t="s">
        <v>271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8.75">
      <c r="A19" s="148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18.75">
      <c r="A20" s="82">
        <v>3</v>
      </c>
      <c r="B20" s="25" t="s">
        <v>93</v>
      </c>
      <c r="C20" s="25" t="s">
        <v>272</v>
      </c>
      <c r="D20" s="23">
        <v>30000</v>
      </c>
      <c r="E20" s="189" t="s">
        <v>155</v>
      </c>
      <c r="F20" s="24" t="s">
        <v>27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8.75">
      <c r="A21" s="186"/>
      <c r="B21" s="25" t="s">
        <v>94</v>
      </c>
      <c r="C21" s="25" t="s">
        <v>273</v>
      </c>
      <c r="D21" s="25"/>
      <c r="E21" s="24" t="s">
        <v>71</v>
      </c>
      <c r="F21" s="24" t="s">
        <v>79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8.75">
      <c r="A22" s="25"/>
      <c r="B22" s="25"/>
      <c r="C22" s="25" t="s">
        <v>274</v>
      </c>
      <c r="D22" s="25"/>
      <c r="E22" s="190" t="s">
        <v>72</v>
      </c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8.75">
      <c r="A23" s="25"/>
      <c r="B23" s="25"/>
      <c r="C23" s="25" t="s">
        <v>275</v>
      </c>
      <c r="D23" s="25"/>
      <c r="E23" s="190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8.75">
      <c r="A24" s="25"/>
      <c r="B24" s="25"/>
      <c r="C24" s="25" t="s">
        <v>276</v>
      </c>
      <c r="D24" s="25"/>
      <c r="E24" s="190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8.75">
      <c r="A25" s="148"/>
      <c r="B25" s="26"/>
      <c r="C25" s="26"/>
      <c r="D25" s="26"/>
      <c r="E25" s="188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20.25">
      <c r="A26" s="222">
        <v>29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</row>
    <row r="27" spans="1:18" ht="18.75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</row>
    <row r="28" spans="1:18" ht="18.75">
      <c r="A28" s="136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</row>
    <row r="29" spans="1:18" ht="18.75">
      <c r="A29" s="82">
        <v>4</v>
      </c>
      <c r="B29" s="127" t="s">
        <v>29</v>
      </c>
      <c r="C29" s="127" t="s">
        <v>277</v>
      </c>
      <c r="D29" s="23">
        <v>380000</v>
      </c>
      <c r="E29" s="24" t="s">
        <v>156</v>
      </c>
      <c r="F29" s="24" t="s">
        <v>133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8.75">
      <c r="A30" s="24"/>
      <c r="B30" s="127" t="s">
        <v>30</v>
      </c>
      <c r="C30" s="127" t="s">
        <v>278</v>
      </c>
      <c r="D30" s="24"/>
      <c r="E30" s="24" t="s">
        <v>32</v>
      </c>
      <c r="F30" s="24" t="s">
        <v>18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8.75">
      <c r="A31" s="24"/>
      <c r="B31" s="127" t="s">
        <v>31</v>
      </c>
      <c r="C31" s="127" t="s">
        <v>279</v>
      </c>
      <c r="D31" s="24"/>
      <c r="E31" s="24" t="s">
        <v>570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8.75">
      <c r="A32" s="24"/>
      <c r="B32" s="24"/>
      <c r="C32" s="127" t="s">
        <v>280</v>
      </c>
      <c r="D32" s="24"/>
      <c r="E32" s="24" t="s">
        <v>46</v>
      </c>
      <c r="F32" s="24"/>
      <c r="G32" s="169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8.75">
      <c r="A33" s="24"/>
      <c r="B33" s="24"/>
      <c r="C33" s="127" t="s">
        <v>281</v>
      </c>
      <c r="D33" s="24"/>
      <c r="E33" s="24" t="s">
        <v>157</v>
      </c>
      <c r="F33" s="24"/>
      <c r="G33" s="169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18.75">
      <c r="A34" s="24"/>
      <c r="B34" s="24"/>
      <c r="C34" s="127" t="s">
        <v>282</v>
      </c>
      <c r="D34" s="24"/>
      <c r="E34" s="45"/>
      <c r="F34" s="24"/>
      <c r="G34" s="169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18.75">
      <c r="A35" s="24"/>
      <c r="B35" s="24"/>
      <c r="C35" s="127" t="s">
        <v>283</v>
      </c>
      <c r="D35" s="24"/>
      <c r="E35" s="45"/>
      <c r="F35" s="24"/>
      <c r="G35" s="169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18.75">
      <c r="A36" s="24"/>
      <c r="B36" s="24"/>
      <c r="C36" s="127" t="s">
        <v>284</v>
      </c>
      <c r="D36" s="24"/>
      <c r="E36" s="45"/>
      <c r="F36" s="24"/>
      <c r="G36" s="169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18.75">
      <c r="A37" s="24"/>
      <c r="B37" s="24"/>
      <c r="C37" s="127" t="s">
        <v>285</v>
      </c>
      <c r="D37" s="24"/>
      <c r="E37" s="45"/>
      <c r="F37" s="24"/>
      <c r="G37" s="169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18.75">
      <c r="A38" s="24"/>
      <c r="B38" s="24"/>
      <c r="C38" s="127" t="s">
        <v>286</v>
      </c>
      <c r="D38" s="24"/>
      <c r="E38" s="45"/>
      <c r="F38" s="24"/>
      <c r="G38" s="169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18.75">
      <c r="A39" s="24"/>
      <c r="B39" s="24"/>
      <c r="C39" s="127" t="s">
        <v>287</v>
      </c>
      <c r="D39" s="24"/>
      <c r="E39" s="45"/>
      <c r="F39" s="24"/>
      <c r="G39" s="169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8.75">
      <c r="A40" s="6"/>
      <c r="B40" s="6"/>
      <c r="C40" s="135"/>
      <c r="D40" s="6"/>
      <c r="E40" s="7"/>
      <c r="F40" s="6"/>
      <c r="G40" s="170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8.75">
      <c r="A41" s="24">
        <v>5</v>
      </c>
      <c r="B41" s="127" t="s">
        <v>33</v>
      </c>
      <c r="C41" s="22" t="s">
        <v>288</v>
      </c>
      <c r="D41" s="219">
        <v>1092000</v>
      </c>
      <c r="E41" s="24" t="s">
        <v>122</v>
      </c>
      <c r="F41" s="24" t="s">
        <v>27</v>
      </c>
      <c r="G41" s="169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18.75">
      <c r="A42" s="24"/>
      <c r="B42" s="127" t="s">
        <v>48</v>
      </c>
      <c r="C42" s="25" t="s">
        <v>289</v>
      </c>
      <c r="D42" s="24"/>
      <c r="E42" s="24" t="s">
        <v>72</v>
      </c>
      <c r="F42" s="24" t="s">
        <v>79</v>
      </c>
      <c r="G42" s="169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8.75">
      <c r="A43" s="24"/>
      <c r="B43" s="127"/>
      <c r="C43" s="127" t="s">
        <v>290</v>
      </c>
      <c r="D43" s="24"/>
      <c r="E43" s="24"/>
      <c r="F43" s="24"/>
      <c r="G43" s="169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8.75">
      <c r="A44" s="24"/>
      <c r="B44" s="24"/>
      <c r="C44" s="25" t="s">
        <v>291</v>
      </c>
      <c r="D44" s="24"/>
      <c r="E44" s="24"/>
      <c r="F44" s="24"/>
      <c r="G44" s="169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8.75">
      <c r="A45" s="24"/>
      <c r="B45" s="24"/>
      <c r="C45" s="25" t="s">
        <v>292</v>
      </c>
      <c r="D45" s="24"/>
      <c r="E45" s="45"/>
      <c r="F45" s="24"/>
      <c r="G45" s="169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18.75">
      <c r="A46" s="24"/>
      <c r="B46" s="24"/>
      <c r="C46" s="25" t="s">
        <v>293</v>
      </c>
      <c r="D46" s="24"/>
      <c r="E46" s="45"/>
      <c r="F46" s="24"/>
      <c r="G46" s="169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8.75">
      <c r="A47" s="24"/>
      <c r="B47" s="24"/>
      <c r="C47" s="127"/>
      <c r="D47" s="24"/>
      <c r="E47" s="45"/>
      <c r="F47" s="24"/>
      <c r="G47" s="169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18.75">
      <c r="A48" s="24"/>
      <c r="B48" s="24"/>
      <c r="C48" s="127"/>
      <c r="D48" s="24"/>
      <c r="E48" s="45"/>
      <c r="F48" s="24"/>
      <c r="G48" s="169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8.75">
      <c r="A49" s="6"/>
      <c r="B49" s="6"/>
      <c r="C49" s="135"/>
      <c r="D49" s="6"/>
      <c r="E49" s="7"/>
      <c r="F49" s="6"/>
      <c r="G49" s="170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20.25">
      <c r="A50" s="222">
        <v>30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</row>
    <row r="55" ht="18.75">
      <c r="C55" s="142">
        <f>D6+D13+D20+D29+D41</f>
        <v>1902000</v>
      </c>
    </row>
    <row r="59" ht="18.75">
      <c r="C59" s="142"/>
    </row>
  </sheetData>
  <sheetProtection/>
  <mergeCells count="4">
    <mergeCell ref="G4:I4"/>
    <mergeCell ref="J4:R4"/>
    <mergeCell ref="A26:R26"/>
    <mergeCell ref="A50:R50"/>
  </mergeCells>
  <printOptions/>
  <pageMargins left="0.3937007874015748" right="0.3937007874015748" top="0.984251968503937" bottom="0.15748031496062992" header="0.5118110236220472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65"/>
  <sheetViews>
    <sheetView zoomScale="115" zoomScaleNormal="115" zoomScalePageLayoutView="0" workbookViewId="0" topLeftCell="A1">
      <selection activeCell="A69" sqref="A69"/>
    </sheetView>
  </sheetViews>
  <sheetFormatPr defaultColWidth="9.140625" defaultRowHeight="12.75"/>
  <cols>
    <col min="1" max="1" width="88.421875" style="20" customWidth="1"/>
    <col min="2" max="2" width="22.140625" style="31" customWidth="1"/>
    <col min="3" max="3" width="23.7109375" style="31" customWidth="1"/>
    <col min="4" max="4" width="9.140625" style="20" customWidth="1"/>
    <col min="5" max="5" width="17.421875" style="20" bestFit="1" customWidth="1"/>
    <col min="6" max="6" width="15.8515625" style="20" bestFit="1" customWidth="1"/>
    <col min="7" max="7" width="14.140625" style="20" bestFit="1" customWidth="1"/>
    <col min="8" max="8" width="15.8515625" style="20" bestFit="1" customWidth="1"/>
    <col min="9" max="9" width="14.00390625" style="20" bestFit="1" customWidth="1"/>
    <col min="10" max="10" width="13.140625" style="20" bestFit="1" customWidth="1"/>
    <col min="11" max="11" width="16.00390625" style="20" bestFit="1" customWidth="1"/>
    <col min="12" max="16384" width="9.140625" style="20" customWidth="1"/>
  </cols>
  <sheetData>
    <row r="1" ht="14.25" customHeight="1"/>
    <row r="2" spans="1:4" ht="20.25">
      <c r="A2" s="224" t="s">
        <v>44</v>
      </c>
      <c r="B2" s="224"/>
      <c r="C2" s="224"/>
      <c r="D2" s="224"/>
    </row>
    <row r="3" spans="1:4" ht="20.25">
      <c r="A3" s="224" t="s">
        <v>354</v>
      </c>
      <c r="B3" s="224"/>
      <c r="C3" s="224"/>
      <c r="D3" s="224"/>
    </row>
    <row r="4" spans="1:4" ht="20.25">
      <c r="A4" s="224" t="s">
        <v>37</v>
      </c>
      <c r="B4" s="224"/>
      <c r="C4" s="224"/>
      <c r="D4" s="224"/>
    </row>
    <row r="5" spans="1:3" ht="20.25">
      <c r="A5" s="69" t="s">
        <v>51</v>
      </c>
      <c r="B5" s="69" t="s">
        <v>52</v>
      </c>
      <c r="C5" s="69" t="s">
        <v>56</v>
      </c>
    </row>
    <row r="6" spans="1:3" ht="20.25">
      <c r="A6" s="70"/>
      <c r="B6" s="70" t="s">
        <v>53</v>
      </c>
      <c r="C6" s="70" t="s">
        <v>57</v>
      </c>
    </row>
    <row r="7" spans="1:11" ht="20.25">
      <c r="A7" s="71" t="s">
        <v>66</v>
      </c>
      <c r="B7" s="37"/>
      <c r="C7" s="72"/>
      <c r="E7" s="62"/>
      <c r="F7" s="63"/>
      <c r="K7" s="20">
        <f>SUM(E7:I7)</f>
        <v>0</v>
      </c>
    </row>
    <row r="8" spans="1:9" ht="20.25">
      <c r="A8" s="32" t="s">
        <v>604</v>
      </c>
      <c r="B8" s="55">
        <v>1</v>
      </c>
      <c r="C8" s="41">
        <v>300000</v>
      </c>
      <c r="E8" s="53"/>
      <c r="F8" s="29"/>
      <c r="G8" s="29"/>
      <c r="H8" s="29"/>
      <c r="I8" s="29"/>
    </row>
    <row r="9" spans="1:5" ht="20.25">
      <c r="A9" s="32" t="s">
        <v>605</v>
      </c>
      <c r="B9" s="55">
        <v>3</v>
      </c>
      <c r="C9" s="51">
        <v>210000</v>
      </c>
      <c r="E9" s="53"/>
    </row>
    <row r="10" spans="1:6" ht="20.25">
      <c r="A10" s="73" t="s">
        <v>45</v>
      </c>
      <c r="B10" s="74">
        <f>SUM(B8:B9)</f>
        <v>4</v>
      </c>
      <c r="C10" s="75">
        <f>SUM(C8:C9)</f>
        <v>510000</v>
      </c>
      <c r="E10" s="53"/>
      <c r="F10" s="29"/>
    </row>
    <row r="11" spans="1:5" ht="20.25">
      <c r="A11" s="57" t="s">
        <v>603</v>
      </c>
      <c r="B11" s="39"/>
      <c r="C11" s="56"/>
      <c r="E11" s="53"/>
    </row>
    <row r="12" spans="1:5" ht="20.25">
      <c r="A12" s="32" t="s">
        <v>606</v>
      </c>
      <c r="B12" s="55">
        <v>7</v>
      </c>
      <c r="C12" s="76">
        <v>11231760</v>
      </c>
      <c r="E12" s="53"/>
    </row>
    <row r="13" spans="1:5" ht="20.25">
      <c r="A13" s="32" t="s">
        <v>607</v>
      </c>
      <c r="B13" s="55">
        <v>1</v>
      </c>
      <c r="C13" s="76">
        <v>10000</v>
      </c>
      <c r="E13" s="53"/>
    </row>
    <row r="14" spans="1:5" ht="20.25">
      <c r="A14" s="32" t="s">
        <v>608</v>
      </c>
      <c r="B14" s="55">
        <v>2</v>
      </c>
      <c r="C14" s="76">
        <v>43000</v>
      </c>
      <c r="E14" s="64"/>
    </row>
    <row r="15" spans="1:5" ht="20.25">
      <c r="A15" s="32" t="s">
        <v>609</v>
      </c>
      <c r="B15" s="55">
        <v>11</v>
      </c>
      <c r="C15" s="76">
        <v>1543500</v>
      </c>
      <c r="E15" s="29"/>
    </row>
    <row r="16" spans="1:5" ht="20.25">
      <c r="A16" s="73" t="s">
        <v>45</v>
      </c>
      <c r="B16" s="74">
        <f>SUM(B12:B15)</f>
        <v>21</v>
      </c>
      <c r="C16" s="77">
        <f>SUM(C12:C15)</f>
        <v>12828260</v>
      </c>
      <c r="E16" s="65"/>
    </row>
    <row r="17" spans="1:5" ht="20.25">
      <c r="A17" s="57" t="s">
        <v>613</v>
      </c>
      <c r="B17" s="39"/>
      <c r="C17" s="56"/>
      <c r="E17" s="65"/>
    </row>
    <row r="18" spans="1:3" ht="20.25">
      <c r="A18" s="32" t="s">
        <v>611</v>
      </c>
      <c r="B18" s="55">
        <v>2</v>
      </c>
      <c r="C18" s="41">
        <v>18312400</v>
      </c>
    </row>
    <row r="19" spans="1:11" s="42" customFormat="1" ht="20.25">
      <c r="A19" s="32" t="s">
        <v>610</v>
      </c>
      <c r="B19" s="55">
        <v>1</v>
      </c>
      <c r="C19" s="68">
        <v>200000</v>
      </c>
      <c r="D19" s="35"/>
      <c r="E19" s="54"/>
      <c r="F19" s="27"/>
      <c r="G19" s="27"/>
      <c r="H19" s="27"/>
      <c r="I19" s="27"/>
      <c r="J19" s="27"/>
      <c r="K19" s="27"/>
    </row>
    <row r="20" spans="1:11" s="42" customFormat="1" ht="20.25">
      <c r="A20" s="35" t="s">
        <v>612</v>
      </c>
      <c r="B20" s="80">
        <v>1</v>
      </c>
      <c r="C20" s="81">
        <v>7000</v>
      </c>
      <c r="D20" s="35"/>
      <c r="E20" s="27"/>
      <c r="F20" s="27"/>
      <c r="G20" s="27"/>
      <c r="H20" s="27"/>
      <c r="I20" s="27"/>
      <c r="J20" s="27"/>
      <c r="K20" s="27"/>
    </row>
    <row r="21" spans="1:11" ht="20.25">
      <c r="A21" s="32" t="s">
        <v>614</v>
      </c>
      <c r="B21" s="55">
        <v>1</v>
      </c>
      <c r="C21" s="41">
        <v>20000</v>
      </c>
      <c r="E21" s="27"/>
      <c r="F21" s="27"/>
      <c r="G21" s="27"/>
      <c r="H21" s="27"/>
      <c r="I21" s="27"/>
      <c r="J21" s="27"/>
      <c r="K21" s="27"/>
    </row>
    <row r="22" spans="1:11" ht="20.25">
      <c r="A22" s="32" t="s">
        <v>615</v>
      </c>
      <c r="B22" s="55">
        <v>1</v>
      </c>
      <c r="C22" s="41">
        <v>80000</v>
      </c>
      <c r="E22" s="27"/>
      <c r="F22" s="27"/>
      <c r="G22" s="27"/>
      <c r="H22" s="27"/>
      <c r="I22" s="27"/>
      <c r="J22" s="27"/>
      <c r="K22" s="27"/>
    </row>
    <row r="23" spans="1:3" ht="20.25">
      <c r="A23" s="32" t="s">
        <v>616</v>
      </c>
      <c r="B23" s="55">
        <v>2</v>
      </c>
      <c r="C23" s="41">
        <v>180000</v>
      </c>
    </row>
    <row r="24" spans="1:5" ht="20.25">
      <c r="A24" s="73" t="s">
        <v>45</v>
      </c>
      <c r="B24" s="74">
        <f>SUM(B18:B23)</f>
        <v>8</v>
      </c>
      <c r="C24" s="77">
        <f>SUM(C18:C23)</f>
        <v>18799400</v>
      </c>
      <c r="E24" s="29"/>
    </row>
    <row r="25" spans="1:5" ht="20.25">
      <c r="A25" s="225">
        <v>4</v>
      </c>
      <c r="B25" s="225"/>
      <c r="C25" s="225"/>
      <c r="D25" s="225"/>
      <c r="E25" s="29"/>
    </row>
    <row r="26" spans="1:5" ht="20.25">
      <c r="A26" s="78"/>
      <c r="B26" s="58"/>
      <c r="C26" s="79"/>
      <c r="E26" s="29"/>
    </row>
    <row r="27" spans="1:5" ht="20.25">
      <c r="A27" s="78"/>
      <c r="B27" s="58"/>
      <c r="C27" s="79"/>
      <c r="E27" s="29"/>
    </row>
    <row r="28" spans="1:5" ht="20.25">
      <c r="A28" s="78"/>
      <c r="B28" s="58"/>
      <c r="C28" s="79"/>
      <c r="E28" s="29"/>
    </row>
    <row r="29" spans="1:5" ht="20.25">
      <c r="A29" s="57" t="s">
        <v>618</v>
      </c>
      <c r="B29" s="39"/>
      <c r="C29" s="56"/>
      <c r="E29" s="29"/>
    </row>
    <row r="30" spans="1:5" ht="20.25">
      <c r="A30" s="57" t="s">
        <v>129</v>
      </c>
      <c r="B30" s="39"/>
      <c r="C30" s="56"/>
      <c r="E30" s="29"/>
    </row>
    <row r="31" spans="1:5" ht="20.25">
      <c r="A31" s="32" t="s">
        <v>617</v>
      </c>
      <c r="B31" s="55">
        <v>3</v>
      </c>
      <c r="C31" s="41">
        <v>3217300</v>
      </c>
      <c r="E31" s="29"/>
    </row>
    <row r="32" spans="1:11" ht="20.25">
      <c r="A32" s="32" t="s">
        <v>619</v>
      </c>
      <c r="B32" s="80">
        <v>17</v>
      </c>
      <c r="C32" s="41">
        <v>5692000</v>
      </c>
      <c r="E32" s="29"/>
      <c r="K32" s="20">
        <v>7.1</v>
      </c>
    </row>
    <row r="33" spans="1:11" ht="20.25">
      <c r="A33" s="73" t="s">
        <v>45</v>
      </c>
      <c r="B33" s="74">
        <f>SUM(B31:B32)</f>
        <v>20</v>
      </c>
      <c r="C33" s="77">
        <f>SUM(C31:C32)</f>
        <v>8909300</v>
      </c>
      <c r="F33" s="53"/>
      <c r="G33" s="53"/>
      <c r="H33" s="53"/>
      <c r="I33" s="53"/>
      <c r="J33" s="53"/>
      <c r="K33" s="53"/>
    </row>
    <row r="34" spans="1:11" ht="20.25">
      <c r="A34" s="57" t="s">
        <v>621</v>
      </c>
      <c r="B34" s="39"/>
      <c r="C34" s="56"/>
      <c r="F34" s="53"/>
      <c r="G34" s="53"/>
      <c r="H34" s="53"/>
      <c r="I34" s="53"/>
      <c r="J34" s="53"/>
      <c r="K34" s="53"/>
    </row>
    <row r="35" spans="1:11" ht="20.25">
      <c r="A35" s="32" t="s">
        <v>620</v>
      </c>
      <c r="B35" s="80">
        <v>1</v>
      </c>
      <c r="C35" s="55">
        <v>7000</v>
      </c>
      <c r="F35" s="53"/>
      <c r="G35" s="53"/>
      <c r="H35" s="53"/>
      <c r="I35" s="53"/>
      <c r="J35" s="53"/>
      <c r="K35" s="53"/>
    </row>
    <row r="36" spans="1:11" ht="20.25">
      <c r="A36" s="32" t="s">
        <v>622</v>
      </c>
      <c r="B36" s="55">
        <v>1</v>
      </c>
      <c r="C36" s="76">
        <v>100000</v>
      </c>
      <c r="F36" s="53"/>
      <c r="G36" s="53"/>
      <c r="H36" s="53"/>
      <c r="I36" s="53"/>
      <c r="J36" s="53"/>
      <c r="K36" s="53"/>
    </row>
    <row r="37" spans="1:11" ht="20.25">
      <c r="A37" s="32" t="s">
        <v>623</v>
      </c>
      <c r="B37" s="55">
        <v>5</v>
      </c>
      <c r="C37" s="41">
        <v>1902000</v>
      </c>
      <c r="F37" s="53"/>
      <c r="G37" s="53"/>
      <c r="H37" s="53"/>
      <c r="I37" s="53"/>
      <c r="J37" s="53"/>
      <c r="K37" s="53"/>
    </row>
    <row r="38" spans="1:11" ht="20.25">
      <c r="A38" s="73" t="s">
        <v>45</v>
      </c>
      <c r="B38" s="74">
        <f>SUM(B35:B37)</f>
        <v>7</v>
      </c>
      <c r="C38" s="77">
        <f>SUM(C35:C37)</f>
        <v>2009000</v>
      </c>
      <c r="F38" s="53"/>
      <c r="G38" s="53"/>
      <c r="H38" s="53"/>
      <c r="I38" s="53"/>
      <c r="J38" s="53"/>
      <c r="K38" s="53"/>
    </row>
    <row r="39" spans="1:11" s="27" customFormat="1" ht="20.25">
      <c r="A39" s="57" t="s">
        <v>624</v>
      </c>
      <c r="B39" s="39"/>
      <c r="C39" s="56"/>
      <c r="F39" s="185"/>
      <c r="G39" s="185"/>
      <c r="H39" s="185"/>
      <c r="I39" s="185"/>
      <c r="J39" s="185"/>
      <c r="K39" s="185"/>
    </row>
    <row r="40" spans="1:11" s="27" customFormat="1" ht="20.25">
      <c r="A40" s="57" t="s">
        <v>130</v>
      </c>
      <c r="B40" s="39"/>
      <c r="C40" s="56"/>
      <c r="F40" s="185"/>
      <c r="G40" s="185"/>
      <c r="H40" s="185"/>
      <c r="I40" s="185"/>
      <c r="J40" s="185"/>
      <c r="K40" s="185"/>
    </row>
    <row r="41" spans="1:11" s="27" customFormat="1" ht="20.25">
      <c r="A41" s="32" t="s">
        <v>625</v>
      </c>
      <c r="B41" s="55">
        <v>1</v>
      </c>
      <c r="C41" s="41">
        <v>400000</v>
      </c>
      <c r="F41" s="185"/>
      <c r="G41" s="185"/>
      <c r="H41" s="185"/>
      <c r="I41" s="185"/>
      <c r="J41" s="185"/>
      <c r="K41" s="185"/>
    </row>
    <row r="42" spans="1:11" s="27" customFormat="1" ht="20.25">
      <c r="A42" s="32" t="s">
        <v>626</v>
      </c>
      <c r="B42" s="55">
        <v>4</v>
      </c>
      <c r="C42" s="41">
        <v>138000</v>
      </c>
      <c r="F42" s="185"/>
      <c r="G42" s="185"/>
      <c r="H42" s="185"/>
      <c r="I42" s="185"/>
      <c r="J42" s="185"/>
      <c r="K42" s="185"/>
    </row>
    <row r="43" spans="1:11" s="27" customFormat="1" ht="20.25">
      <c r="A43" s="32" t="s">
        <v>627</v>
      </c>
      <c r="B43" s="55">
        <v>4</v>
      </c>
      <c r="C43" s="41">
        <v>150000</v>
      </c>
      <c r="F43" s="185"/>
      <c r="G43" s="185"/>
      <c r="H43" s="185"/>
      <c r="I43" s="185"/>
      <c r="J43" s="185"/>
      <c r="K43" s="185"/>
    </row>
    <row r="44" spans="1:11" s="27" customFormat="1" ht="20.25">
      <c r="A44" s="73" t="s">
        <v>45</v>
      </c>
      <c r="B44" s="74">
        <f>SUM(B41:B43)</f>
        <v>9</v>
      </c>
      <c r="C44" s="77">
        <f>SUM(C41:C43)</f>
        <v>688000</v>
      </c>
      <c r="F44" s="185"/>
      <c r="G44" s="185"/>
      <c r="H44" s="185"/>
      <c r="I44" s="185"/>
      <c r="J44" s="185"/>
      <c r="K44" s="185"/>
    </row>
    <row r="45" spans="1:11" s="27" customFormat="1" ht="20.25">
      <c r="A45" s="225">
        <v>5</v>
      </c>
      <c r="B45" s="225"/>
      <c r="C45" s="225"/>
      <c r="D45" s="225"/>
      <c r="F45" s="185"/>
      <c r="G45" s="185"/>
      <c r="H45" s="185"/>
      <c r="I45" s="185"/>
      <c r="J45" s="185"/>
      <c r="K45" s="185"/>
    </row>
    <row r="46" spans="1:11" s="27" customFormat="1" ht="20.25">
      <c r="A46" s="78"/>
      <c r="B46" s="58"/>
      <c r="C46" s="79"/>
      <c r="F46" s="185"/>
      <c r="G46" s="185"/>
      <c r="H46" s="185"/>
      <c r="I46" s="185"/>
      <c r="J46" s="185"/>
      <c r="K46" s="185"/>
    </row>
    <row r="47" spans="1:11" s="27" customFormat="1" ht="20.25">
      <c r="A47" s="78"/>
      <c r="B47" s="58"/>
      <c r="C47" s="79"/>
      <c r="F47" s="185"/>
      <c r="G47" s="185"/>
      <c r="H47" s="185"/>
      <c r="I47" s="185"/>
      <c r="J47" s="185"/>
      <c r="K47" s="185"/>
    </row>
    <row r="48" spans="1:11" s="27" customFormat="1" ht="20.25">
      <c r="A48" s="78"/>
      <c r="B48" s="58"/>
      <c r="C48" s="79"/>
      <c r="F48" s="185"/>
      <c r="G48" s="185"/>
      <c r="H48" s="185"/>
      <c r="I48" s="185"/>
      <c r="J48" s="185"/>
      <c r="K48" s="185"/>
    </row>
    <row r="49" spans="1:11" s="27" customFormat="1" ht="20.25">
      <c r="A49" s="78"/>
      <c r="B49" s="58"/>
      <c r="C49" s="79"/>
      <c r="F49" s="185"/>
      <c r="G49" s="185"/>
      <c r="H49" s="185"/>
      <c r="I49" s="185"/>
      <c r="J49" s="185"/>
      <c r="K49" s="185"/>
    </row>
    <row r="50" spans="1:11" s="27" customFormat="1" ht="20.25">
      <c r="A50" s="78"/>
      <c r="B50" s="58"/>
      <c r="C50" s="79"/>
      <c r="F50" s="185"/>
      <c r="G50" s="185"/>
      <c r="H50" s="185"/>
      <c r="I50" s="185"/>
      <c r="J50" s="185"/>
      <c r="K50" s="185"/>
    </row>
    <row r="51" spans="1:11" s="27" customFormat="1" ht="20.25">
      <c r="A51" s="78"/>
      <c r="B51" s="58"/>
      <c r="C51" s="79"/>
      <c r="F51" s="185"/>
      <c r="G51" s="185"/>
      <c r="H51" s="185"/>
      <c r="I51" s="185"/>
      <c r="J51" s="185"/>
      <c r="K51" s="185"/>
    </row>
    <row r="52" spans="1:11" s="27" customFormat="1" ht="20.25">
      <c r="A52" s="78"/>
      <c r="B52" s="58"/>
      <c r="C52" s="79"/>
      <c r="F52" s="185"/>
      <c r="G52" s="185"/>
      <c r="H52" s="185"/>
      <c r="I52" s="185"/>
      <c r="J52" s="185"/>
      <c r="K52" s="185"/>
    </row>
    <row r="53" spans="1:11" s="27" customFormat="1" ht="20.25">
      <c r="A53" s="78"/>
      <c r="B53" s="58"/>
      <c r="C53" s="79"/>
      <c r="F53" s="185"/>
      <c r="G53" s="185"/>
      <c r="H53" s="185"/>
      <c r="I53" s="185"/>
      <c r="J53" s="185"/>
      <c r="K53" s="185"/>
    </row>
    <row r="54" spans="1:11" ht="20.25">
      <c r="A54" s="57" t="s">
        <v>628</v>
      </c>
      <c r="B54" s="39"/>
      <c r="C54" s="56"/>
      <c r="F54" s="53"/>
      <c r="G54" s="53"/>
      <c r="H54" s="53"/>
      <c r="I54" s="53"/>
      <c r="J54" s="53"/>
      <c r="K54" s="53"/>
    </row>
    <row r="55" spans="1:5" ht="20.25">
      <c r="A55" s="32" t="s">
        <v>629</v>
      </c>
      <c r="B55" s="55">
        <v>8</v>
      </c>
      <c r="C55" s="41">
        <v>48202040</v>
      </c>
      <c r="E55" s="53"/>
    </row>
    <row r="56" spans="1:11" ht="20.25">
      <c r="A56" s="32" t="s">
        <v>632</v>
      </c>
      <c r="B56" s="40">
        <v>1</v>
      </c>
      <c r="C56" s="52">
        <v>34000</v>
      </c>
      <c r="E56" s="29"/>
      <c r="K56" s="66"/>
    </row>
    <row r="57" spans="1:11" ht="20.25">
      <c r="A57" s="32" t="s">
        <v>630</v>
      </c>
      <c r="B57" s="80">
        <v>1</v>
      </c>
      <c r="C57" s="41">
        <v>20000</v>
      </c>
      <c r="E57" s="34"/>
      <c r="K57" s="66"/>
    </row>
    <row r="58" spans="1:5" ht="20.25">
      <c r="A58" s="73" t="s">
        <v>45</v>
      </c>
      <c r="B58" s="74">
        <f>SUM(B55:B57)</f>
        <v>10</v>
      </c>
      <c r="C58" s="77">
        <f>SUM(C55:C57)</f>
        <v>48256040</v>
      </c>
      <c r="E58" s="29"/>
    </row>
    <row r="59" spans="1:5" ht="20.25">
      <c r="A59" s="208" t="s">
        <v>0</v>
      </c>
      <c r="B59" s="209">
        <f>B10+B16+B24+B33+B38+B44+B58</f>
        <v>79</v>
      </c>
      <c r="C59" s="210">
        <f>C10+C16+C24+C33+C38+C44+C58</f>
        <v>92000000</v>
      </c>
      <c r="E59" s="29"/>
    </row>
    <row r="60" spans="1:5" ht="20.25">
      <c r="A60" s="206" t="s">
        <v>181</v>
      </c>
      <c r="B60" s="197">
        <v>8</v>
      </c>
      <c r="C60" s="201">
        <v>32482050</v>
      </c>
      <c r="E60" s="29"/>
    </row>
    <row r="61" spans="1:4" ht="20.25">
      <c r="A61" s="207" t="s">
        <v>131</v>
      </c>
      <c r="B61" s="46"/>
      <c r="C61" s="199"/>
      <c r="D61" s="196"/>
    </row>
    <row r="62" spans="1:3" ht="20.25">
      <c r="A62" s="118"/>
      <c r="B62" s="46"/>
      <c r="C62" s="200"/>
    </row>
    <row r="63" spans="1:3" ht="20.25">
      <c r="A63" s="73" t="s">
        <v>45</v>
      </c>
      <c r="B63" s="74">
        <f>SUM(B60:B62)</f>
        <v>8</v>
      </c>
      <c r="C63" s="198">
        <f>SUM(C60:C62)</f>
        <v>32482050</v>
      </c>
    </row>
    <row r="64" spans="1:3" ht="21" thickBot="1">
      <c r="A64" s="211" t="s">
        <v>0</v>
      </c>
      <c r="B64" s="212">
        <f>B59+B63</f>
        <v>87</v>
      </c>
      <c r="C64" s="213">
        <f>C59+C63</f>
        <v>124482050</v>
      </c>
    </row>
    <row r="65" spans="1:3" ht="21" thickTop="1">
      <c r="A65" s="226">
        <v>6</v>
      </c>
      <c r="B65" s="226"/>
      <c r="C65" s="226"/>
    </row>
  </sheetData>
  <sheetProtection/>
  <mergeCells count="6">
    <mergeCell ref="A2:D2"/>
    <mergeCell ref="A3:D3"/>
    <mergeCell ref="A4:D4"/>
    <mergeCell ref="A25:D25"/>
    <mergeCell ref="A65:C65"/>
    <mergeCell ref="A45:D45"/>
  </mergeCells>
  <printOptions/>
  <pageMargins left="0.35433070866141736" right="0.32" top="0.5118110236220472" bottom="0.15748031496062992" header="0.2362204724409449" footer="0.2362204724409449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U28"/>
  <sheetViews>
    <sheetView zoomScale="120" zoomScaleNormal="120" zoomScalePageLayoutView="0" workbookViewId="0" topLeftCell="A1">
      <selection activeCell="C26" sqref="C26"/>
    </sheetView>
  </sheetViews>
  <sheetFormatPr defaultColWidth="9.140625" defaultRowHeight="12.75"/>
  <cols>
    <col min="1" max="1" width="4.421875" style="85" customWidth="1"/>
    <col min="2" max="2" width="25.57421875" style="85" customWidth="1"/>
    <col min="3" max="3" width="38.57421875" style="85" customWidth="1"/>
    <col min="4" max="4" width="11.140625" style="85" customWidth="1"/>
    <col min="5" max="5" width="12.28125" style="85" customWidth="1"/>
    <col min="6" max="6" width="10.421875" style="85" customWidth="1"/>
    <col min="7" max="7" width="3.421875" style="85" customWidth="1"/>
    <col min="8" max="9" width="3.28125" style="85" customWidth="1"/>
    <col min="10" max="12" width="3.140625" style="85" customWidth="1"/>
    <col min="13" max="13" width="3.421875" style="85" customWidth="1"/>
    <col min="14" max="14" width="3.28125" style="85" customWidth="1"/>
    <col min="15" max="16" width="3.140625" style="85" customWidth="1"/>
    <col min="17" max="17" width="3.28125" style="85" customWidth="1"/>
    <col min="18" max="18" width="3.00390625" style="85" customWidth="1"/>
    <col min="19" max="16384" width="9.140625" style="85" customWidth="1"/>
  </cols>
  <sheetData>
    <row r="1" spans="1:18" ht="18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 t="s">
        <v>35</v>
      </c>
      <c r="O1" s="129"/>
      <c r="P1" s="129"/>
      <c r="R1" s="129"/>
    </row>
    <row r="2" spans="1:4" ht="18.75">
      <c r="A2" s="130" t="s">
        <v>571</v>
      </c>
      <c r="B2" s="130"/>
      <c r="C2" s="130"/>
      <c r="D2" s="130"/>
    </row>
    <row r="3" spans="1:4" ht="18.75">
      <c r="A3" s="130" t="s">
        <v>572</v>
      </c>
      <c r="B3" s="130"/>
      <c r="C3" s="130"/>
      <c r="D3" s="130"/>
    </row>
    <row r="4" spans="1:18" ht="18.75">
      <c r="A4" s="3" t="s">
        <v>16</v>
      </c>
      <c r="B4" s="3" t="s">
        <v>2</v>
      </c>
      <c r="C4" s="3" t="s">
        <v>38</v>
      </c>
      <c r="D4" s="3" t="s">
        <v>57</v>
      </c>
      <c r="E4" s="4" t="s">
        <v>40</v>
      </c>
      <c r="F4" s="3" t="s">
        <v>42</v>
      </c>
      <c r="G4" s="227" t="s">
        <v>189</v>
      </c>
      <c r="H4" s="227"/>
      <c r="I4" s="228"/>
      <c r="J4" s="229" t="s">
        <v>356</v>
      </c>
      <c r="K4" s="227"/>
      <c r="L4" s="227"/>
      <c r="M4" s="227"/>
      <c r="N4" s="227"/>
      <c r="O4" s="227"/>
      <c r="P4" s="227"/>
      <c r="Q4" s="227"/>
      <c r="R4" s="228"/>
    </row>
    <row r="5" spans="1:18" ht="18.75">
      <c r="A5" s="6" t="s">
        <v>17</v>
      </c>
      <c r="B5" s="6"/>
      <c r="C5" s="6" t="s">
        <v>39</v>
      </c>
      <c r="D5" s="6"/>
      <c r="E5" s="7" t="s">
        <v>41</v>
      </c>
      <c r="F5" s="6" t="s">
        <v>41</v>
      </c>
      <c r="G5" s="124" t="s">
        <v>4</v>
      </c>
      <c r="H5" s="131" t="s">
        <v>5</v>
      </c>
      <c r="I5" s="131" t="s">
        <v>6</v>
      </c>
      <c r="J5" s="131" t="s">
        <v>7</v>
      </c>
      <c r="K5" s="131" t="s">
        <v>8</v>
      </c>
      <c r="L5" s="131" t="s">
        <v>9</v>
      </c>
      <c r="M5" s="131" t="s">
        <v>10</v>
      </c>
      <c r="N5" s="131" t="s">
        <v>11</v>
      </c>
      <c r="O5" s="131" t="s">
        <v>12</v>
      </c>
      <c r="P5" s="131" t="s">
        <v>13</v>
      </c>
      <c r="Q5" s="131" t="s">
        <v>14</v>
      </c>
      <c r="R5" s="131" t="s">
        <v>15</v>
      </c>
    </row>
    <row r="6" spans="1:19" ht="18.75">
      <c r="A6" s="82">
        <v>1</v>
      </c>
      <c r="B6" s="10" t="s">
        <v>96</v>
      </c>
      <c r="C6" s="10" t="s">
        <v>319</v>
      </c>
      <c r="D6" s="11">
        <v>400000</v>
      </c>
      <c r="E6" s="12" t="s">
        <v>71</v>
      </c>
      <c r="F6" s="3" t="s">
        <v>142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3"/>
      <c r="R6" s="3"/>
      <c r="S6" s="133"/>
    </row>
    <row r="7" spans="1:18" ht="18.75">
      <c r="A7" s="12"/>
      <c r="B7" s="10" t="s">
        <v>573</v>
      </c>
      <c r="C7" s="10" t="s">
        <v>320</v>
      </c>
      <c r="D7" s="10"/>
      <c r="E7" s="12" t="s">
        <v>72</v>
      </c>
      <c r="F7" s="24" t="s">
        <v>18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4"/>
      <c r="R7" s="24"/>
    </row>
    <row r="8" spans="1:18" ht="18.75">
      <c r="A8" s="12"/>
      <c r="B8" s="10"/>
      <c r="C8" s="10"/>
      <c r="D8" s="10"/>
      <c r="E8" s="12"/>
      <c r="F8" s="12"/>
      <c r="G8" s="25"/>
      <c r="H8" s="25"/>
      <c r="I8" s="25"/>
      <c r="J8" s="25"/>
      <c r="K8" s="25"/>
      <c r="L8" s="25"/>
      <c r="M8" s="25"/>
      <c r="N8" s="25"/>
      <c r="O8" s="25"/>
      <c r="P8" s="25"/>
      <c r="Q8" s="24"/>
      <c r="R8" s="24"/>
    </row>
    <row r="9" spans="1:18" ht="18.75">
      <c r="A9" s="12"/>
      <c r="B9" s="10"/>
      <c r="C9" s="10"/>
      <c r="D9" s="10"/>
      <c r="E9" s="12"/>
      <c r="F9" s="12"/>
      <c r="G9" s="25"/>
      <c r="H9" s="25"/>
      <c r="I9" s="25"/>
      <c r="J9" s="25"/>
      <c r="K9" s="25"/>
      <c r="L9" s="25"/>
      <c r="M9" s="25"/>
      <c r="N9" s="25"/>
      <c r="O9" s="25"/>
      <c r="P9" s="25"/>
      <c r="Q9" s="24"/>
      <c r="R9" s="24"/>
    </row>
    <row r="10" spans="1:18" ht="18.75">
      <c r="A10" s="12"/>
      <c r="B10" s="10"/>
      <c r="C10" s="10"/>
      <c r="D10" s="10"/>
      <c r="E10" s="10"/>
      <c r="F10" s="12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4"/>
      <c r="R10" s="24"/>
    </row>
    <row r="11" spans="1:21" ht="18.75">
      <c r="A11" s="12"/>
      <c r="B11" s="10"/>
      <c r="C11" s="10"/>
      <c r="D11" s="12"/>
      <c r="E11" s="12"/>
      <c r="F11" s="12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T11" s="145"/>
      <c r="U11" s="145"/>
    </row>
    <row r="12" spans="1:18" ht="18.75">
      <c r="A12" s="148"/>
      <c r="B12" s="148"/>
      <c r="C12" s="83"/>
      <c r="D12" s="83"/>
      <c r="E12" s="83"/>
      <c r="F12" s="8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0.25">
      <c r="A13" s="222">
        <v>31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</row>
    <row r="14" spans="1:18" ht="18.75">
      <c r="A14" s="233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</row>
    <row r="15" ht="18.75">
      <c r="D15" s="59"/>
    </row>
    <row r="19" ht="18.75">
      <c r="C19" s="142"/>
    </row>
    <row r="26" ht="18.75">
      <c r="C26" s="142"/>
    </row>
    <row r="28" ht="18.75">
      <c r="C28" s="142"/>
    </row>
  </sheetData>
  <sheetProtection/>
  <mergeCells count="4">
    <mergeCell ref="G4:I4"/>
    <mergeCell ref="J4:R4"/>
    <mergeCell ref="A13:R13"/>
    <mergeCell ref="A14:R14"/>
  </mergeCells>
  <printOptions/>
  <pageMargins left="0.32" right="0.33" top="0.41" bottom="0.15748031496062992" header="0.15748031496062992" footer="0.11811023622047245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1"/>
  <sheetViews>
    <sheetView zoomScale="120" zoomScaleNormal="120" zoomScalePageLayoutView="0" workbookViewId="0" topLeftCell="A25">
      <selection activeCell="E29" sqref="E29"/>
    </sheetView>
  </sheetViews>
  <sheetFormatPr defaultColWidth="9.140625" defaultRowHeight="12.75"/>
  <cols>
    <col min="1" max="1" width="4.421875" style="85" customWidth="1"/>
    <col min="2" max="2" width="25.57421875" style="85" customWidth="1"/>
    <col min="3" max="3" width="38.57421875" style="85" customWidth="1"/>
    <col min="4" max="4" width="11.140625" style="85" customWidth="1"/>
    <col min="5" max="5" width="12.28125" style="85" customWidth="1"/>
    <col min="6" max="6" width="10.421875" style="85" customWidth="1"/>
    <col min="7" max="7" width="3.421875" style="85" customWidth="1"/>
    <col min="8" max="9" width="3.28125" style="85" customWidth="1"/>
    <col min="10" max="12" width="3.140625" style="85" customWidth="1"/>
    <col min="13" max="13" width="3.421875" style="85" customWidth="1"/>
    <col min="14" max="14" width="3.28125" style="85" customWidth="1"/>
    <col min="15" max="16" width="3.140625" style="85" customWidth="1"/>
    <col min="17" max="17" width="3.28125" style="85" customWidth="1"/>
    <col min="18" max="18" width="3.00390625" style="85" customWidth="1"/>
    <col min="19" max="16384" width="9.140625" style="85" customWidth="1"/>
  </cols>
  <sheetData>
    <row r="1" spans="1:18" ht="18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 t="s">
        <v>35</v>
      </c>
      <c r="O1" s="129"/>
      <c r="P1" s="129"/>
      <c r="R1" s="129"/>
    </row>
    <row r="2" spans="1:4" ht="18.75">
      <c r="A2" s="130" t="s">
        <v>571</v>
      </c>
      <c r="B2" s="130"/>
      <c r="C2" s="130"/>
      <c r="D2" s="130"/>
    </row>
    <row r="3" spans="1:4" ht="18.75">
      <c r="A3" s="130" t="s">
        <v>574</v>
      </c>
      <c r="B3" s="130"/>
      <c r="C3" s="130"/>
      <c r="D3" s="130"/>
    </row>
    <row r="4" spans="1:18" ht="18.75">
      <c r="A4" s="3" t="s">
        <v>16</v>
      </c>
      <c r="B4" s="3" t="s">
        <v>2</v>
      </c>
      <c r="C4" s="3" t="s">
        <v>38</v>
      </c>
      <c r="D4" s="3" t="s">
        <v>57</v>
      </c>
      <c r="E4" s="4" t="s">
        <v>40</v>
      </c>
      <c r="F4" s="3" t="s">
        <v>42</v>
      </c>
      <c r="G4" s="227" t="s">
        <v>189</v>
      </c>
      <c r="H4" s="227"/>
      <c r="I4" s="228"/>
      <c r="J4" s="229" t="s">
        <v>356</v>
      </c>
      <c r="K4" s="227"/>
      <c r="L4" s="227"/>
      <c r="M4" s="227"/>
      <c r="N4" s="227"/>
      <c r="O4" s="227"/>
      <c r="P4" s="227"/>
      <c r="Q4" s="227"/>
      <c r="R4" s="228"/>
    </row>
    <row r="5" spans="1:18" ht="18.75">
      <c r="A5" s="6" t="s">
        <v>17</v>
      </c>
      <c r="B5" s="6"/>
      <c r="C5" s="6" t="s">
        <v>39</v>
      </c>
      <c r="D5" s="6"/>
      <c r="E5" s="7" t="s">
        <v>41</v>
      </c>
      <c r="F5" s="6" t="s">
        <v>41</v>
      </c>
      <c r="G5" s="124" t="s">
        <v>4</v>
      </c>
      <c r="H5" s="131" t="s">
        <v>5</v>
      </c>
      <c r="I5" s="131" t="s">
        <v>6</v>
      </c>
      <c r="J5" s="131" t="s">
        <v>7</v>
      </c>
      <c r="K5" s="131" t="s">
        <v>8</v>
      </c>
      <c r="L5" s="131" t="s">
        <v>9</v>
      </c>
      <c r="M5" s="131" t="s">
        <v>10</v>
      </c>
      <c r="N5" s="131" t="s">
        <v>11</v>
      </c>
      <c r="O5" s="131" t="s">
        <v>12</v>
      </c>
      <c r="P5" s="131" t="s">
        <v>13</v>
      </c>
      <c r="Q5" s="131" t="s">
        <v>14</v>
      </c>
      <c r="R5" s="131" t="s">
        <v>15</v>
      </c>
    </row>
    <row r="6" spans="1:19" ht="18.75">
      <c r="A6" s="82">
        <v>1</v>
      </c>
      <c r="B6" s="10" t="s">
        <v>67</v>
      </c>
      <c r="C6" s="10" t="s">
        <v>161</v>
      </c>
      <c r="D6" s="11">
        <v>20000</v>
      </c>
      <c r="E6" s="12" t="s">
        <v>71</v>
      </c>
      <c r="F6" s="12" t="s">
        <v>137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3"/>
      <c r="R6" s="3"/>
      <c r="S6" s="133"/>
    </row>
    <row r="7" spans="1:18" ht="18.75">
      <c r="A7" s="12"/>
      <c r="B7" s="10" t="s">
        <v>68</v>
      </c>
      <c r="C7" s="10" t="s">
        <v>138</v>
      </c>
      <c r="D7" s="10"/>
      <c r="E7" s="12" t="s">
        <v>72</v>
      </c>
      <c r="F7" s="12" t="s">
        <v>18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4"/>
      <c r="R7" s="24"/>
    </row>
    <row r="8" spans="1:18" ht="18.75">
      <c r="A8" s="12"/>
      <c r="B8" s="10"/>
      <c r="C8" s="10" t="s">
        <v>139</v>
      </c>
      <c r="D8" s="10"/>
      <c r="E8" s="10"/>
      <c r="F8" s="12"/>
      <c r="G8" s="25"/>
      <c r="H8" s="25"/>
      <c r="I8" s="25"/>
      <c r="J8" s="25"/>
      <c r="K8" s="25"/>
      <c r="L8" s="25"/>
      <c r="M8" s="25"/>
      <c r="N8" s="25"/>
      <c r="O8" s="25"/>
      <c r="P8" s="25"/>
      <c r="Q8" s="24"/>
      <c r="R8" s="24"/>
    </row>
    <row r="9" spans="1:18" ht="18.75">
      <c r="A9" s="83"/>
      <c r="B9" s="148"/>
      <c r="C9" s="10"/>
      <c r="D9" s="174"/>
      <c r="E9" s="148"/>
      <c r="F9" s="148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9" ht="18.75">
      <c r="A10" s="21">
        <v>2</v>
      </c>
      <c r="B10" s="171" t="s">
        <v>112</v>
      </c>
      <c r="C10" s="171" t="s">
        <v>296</v>
      </c>
      <c r="D10" s="11">
        <v>20000</v>
      </c>
      <c r="E10" s="12" t="s">
        <v>71</v>
      </c>
      <c r="F10" s="12" t="s">
        <v>137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33"/>
    </row>
    <row r="11" spans="1:21" ht="18.75">
      <c r="A11" s="12"/>
      <c r="B11" s="10"/>
      <c r="C11" s="10" t="s">
        <v>297</v>
      </c>
      <c r="D11" s="12"/>
      <c r="E11" s="12" t="s">
        <v>72</v>
      </c>
      <c r="F11" s="12" t="s">
        <v>18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T11" s="145"/>
      <c r="U11" s="145"/>
    </row>
    <row r="12" spans="1:18" s="47" customFormat="1" ht="18.75">
      <c r="A12" s="83"/>
      <c r="B12" s="161"/>
      <c r="C12" s="148"/>
      <c r="D12" s="83"/>
      <c r="E12" s="83"/>
      <c r="F12" s="8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9" ht="18.75">
      <c r="A13" s="82">
        <v>3</v>
      </c>
      <c r="B13" s="10" t="s">
        <v>110</v>
      </c>
      <c r="C13" s="10" t="s">
        <v>298</v>
      </c>
      <c r="D13" s="11">
        <v>78000</v>
      </c>
      <c r="E13" s="12" t="s">
        <v>104</v>
      </c>
      <c r="F13" s="12" t="s">
        <v>137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33"/>
    </row>
    <row r="14" spans="1:18" ht="18.75">
      <c r="A14" s="10"/>
      <c r="B14" s="10" t="s">
        <v>111</v>
      </c>
      <c r="C14" s="10" t="s">
        <v>299</v>
      </c>
      <c r="D14" s="12"/>
      <c r="E14" s="12" t="s">
        <v>21</v>
      </c>
      <c r="F14" s="12" t="s">
        <v>18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8.75">
      <c r="A15" s="10"/>
      <c r="B15" s="10"/>
      <c r="C15" s="10" t="s">
        <v>300</v>
      </c>
      <c r="D15" s="12"/>
      <c r="E15" s="12" t="s">
        <v>72</v>
      </c>
      <c r="F15" s="12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8.75">
      <c r="A16" s="10"/>
      <c r="B16" s="10"/>
      <c r="C16" s="10" t="s">
        <v>301</v>
      </c>
      <c r="D16" s="12"/>
      <c r="E16" s="12"/>
      <c r="F16" s="12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8.75">
      <c r="A17" s="10"/>
      <c r="B17" s="10"/>
      <c r="C17" s="10" t="s">
        <v>302</v>
      </c>
      <c r="D17" s="12"/>
      <c r="E17" s="12"/>
      <c r="F17" s="12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8.75">
      <c r="A18" s="10"/>
      <c r="B18" s="10"/>
      <c r="C18" s="10" t="s">
        <v>303</v>
      </c>
      <c r="D18" s="12"/>
      <c r="E18" s="12"/>
      <c r="F18" s="12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8.75">
      <c r="A19" s="148"/>
      <c r="B19" s="148"/>
      <c r="C19" s="148"/>
      <c r="D19" s="83"/>
      <c r="E19" s="83"/>
      <c r="F19" s="8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9" ht="18.75">
      <c r="A20" s="82">
        <v>4</v>
      </c>
      <c r="B20" s="10" t="s">
        <v>140</v>
      </c>
      <c r="C20" s="10" t="s">
        <v>304</v>
      </c>
      <c r="D20" s="11">
        <v>20000</v>
      </c>
      <c r="E20" s="12" t="s">
        <v>71</v>
      </c>
      <c r="F20" s="12" t="s">
        <v>137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33"/>
    </row>
    <row r="21" spans="1:18" ht="18.75">
      <c r="A21" s="12"/>
      <c r="B21" s="10" t="s">
        <v>141</v>
      </c>
      <c r="C21" s="10" t="s">
        <v>305</v>
      </c>
      <c r="D21" s="12"/>
      <c r="E21" s="12" t="s">
        <v>72</v>
      </c>
      <c r="F21" s="12" t="s">
        <v>18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8.75">
      <c r="A22" s="10"/>
      <c r="B22" s="10" t="s">
        <v>46</v>
      </c>
      <c r="C22" s="10" t="s">
        <v>306</v>
      </c>
      <c r="D22" s="12"/>
      <c r="E22" s="12"/>
      <c r="F22" s="12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8.75">
      <c r="A23" s="10"/>
      <c r="B23" s="10"/>
      <c r="C23" s="10" t="s">
        <v>307</v>
      </c>
      <c r="D23" s="12"/>
      <c r="E23" s="12"/>
      <c r="F23" s="12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8.75">
      <c r="A24" s="10"/>
      <c r="B24" s="10"/>
      <c r="C24" s="10"/>
      <c r="D24" s="12"/>
      <c r="E24" s="12"/>
      <c r="F24" s="12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8.75">
      <c r="A25" s="148"/>
      <c r="B25" s="148"/>
      <c r="C25" s="83"/>
      <c r="D25" s="83"/>
      <c r="E25" s="83"/>
      <c r="F25" s="8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20.25">
      <c r="A26" s="222">
        <v>32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</row>
    <row r="27" spans="1:18" ht="18.75">
      <c r="A27" s="233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</row>
    <row r="28" ht="18.75">
      <c r="D28" s="59"/>
    </row>
    <row r="32" ht="18.75">
      <c r="C32" s="142">
        <f>D6+D10+D13+D20</f>
        <v>138000</v>
      </c>
    </row>
    <row r="39" ht="18.75">
      <c r="C39" s="142" t="e">
        <f>#REF!+D6+D10+D13+D20</f>
        <v>#REF!</v>
      </c>
    </row>
    <row r="41" ht="18.75">
      <c r="C41" s="142"/>
    </row>
  </sheetData>
  <sheetProtection/>
  <mergeCells count="4">
    <mergeCell ref="G4:I4"/>
    <mergeCell ref="J4:R4"/>
    <mergeCell ref="A27:R27"/>
    <mergeCell ref="A26:R26"/>
  </mergeCells>
  <printOptions/>
  <pageMargins left="0.32" right="0.33" top="0.41" bottom="0.15748031496062992" header="0.15748031496062992" footer="0.11811023622047245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="115" zoomScaleNormal="115" zoomScalePageLayoutView="0" workbookViewId="0" topLeftCell="A28">
      <selection activeCell="E31" sqref="E31"/>
    </sheetView>
  </sheetViews>
  <sheetFormatPr defaultColWidth="9.140625" defaultRowHeight="12.75"/>
  <cols>
    <col min="1" max="1" width="4.421875" style="85" customWidth="1"/>
    <col min="2" max="2" width="26.28125" style="85" customWidth="1"/>
    <col min="3" max="3" width="39.00390625" style="85" customWidth="1"/>
    <col min="4" max="4" width="11.28125" style="85" customWidth="1"/>
    <col min="5" max="5" width="10.7109375" style="85" customWidth="1"/>
    <col min="6" max="6" width="11.421875" style="85" customWidth="1"/>
    <col min="7" max="7" width="3.140625" style="85" customWidth="1"/>
    <col min="8" max="8" width="3.7109375" style="85" customWidth="1"/>
    <col min="9" max="10" width="3.421875" style="85" customWidth="1"/>
    <col min="11" max="11" width="3.28125" style="85" customWidth="1"/>
    <col min="12" max="14" width="3.421875" style="85" customWidth="1"/>
    <col min="15" max="15" width="3.28125" style="85" customWidth="1"/>
    <col min="16" max="17" width="3.140625" style="85" customWidth="1"/>
    <col min="18" max="18" width="3.421875" style="85" customWidth="1"/>
    <col min="19" max="16384" width="9.140625" style="85" customWidth="1"/>
  </cols>
  <sheetData>
    <row r="1" spans="1:18" ht="18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 t="s">
        <v>35</v>
      </c>
      <c r="P1" s="129"/>
      <c r="Q1" s="129"/>
      <c r="R1" s="129"/>
    </row>
    <row r="2" spans="1:19" ht="18.75">
      <c r="A2" s="130" t="s">
        <v>571</v>
      </c>
      <c r="B2" s="130"/>
      <c r="C2" s="130"/>
      <c r="D2" s="130"/>
      <c r="S2" s="133"/>
    </row>
    <row r="3" spans="1:4" ht="18.75">
      <c r="A3" s="130" t="s">
        <v>575</v>
      </c>
      <c r="B3" s="130"/>
      <c r="C3" s="130"/>
      <c r="D3" s="130"/>
    </row>
    <row r="4" spans="1:18" ht="18.75">
      <c r="A4" s="3" t="s">
        <v>16</v>
      </c>
      <c r="B4" s="3" t="s">
        <v>2</v>
      </c>
      <c r="C4" s="3" t="s">
        <v>38</v>
      </c>
      <c r="D4" s="3" t="s">
        <v>57</v>
      </c>
      <c r="E4" s="4" t="s">
        <v>40</v>
      </c>
      <c r="F4" s="3" t="s">
        <v>42</v>
      </c>
      <c r="G4" s="227" t="s">
        <v>189</v>
      </c>
      <c r="H4" s="227"/>
      <c r="I4" s="228"/>
      <c r="J4" s="229" t="s">
        <v>356</v>
      </c>
      <c r="K4" s="227"/>
      <c r="L4" s="227"/>
      <c r="M4" s="227"/>
      <c r="N4" s="227"/>
      <c r="O4" s="227"/>
      <c r="P4" s="227"/>
      <c r="Q4" s="227"/>
      <c r="R4" s="228"/>
    </row>
    <row r="5" spans="1:18" ht="18.75">
      <c r="A5" s="6" t="s">
        <v>17</v>
      </c>
      <c r="B5" s="6"/>
      <c r="C5" s="6" t="s">
        <v>39</v>
      </c>
      <c r="D5" s="6"/>
      <c r="E5" s="7" t="s">
        <v>41</v>
      </c>
      <c r="F5" s="6" t="s">
        <v>41</v>
      </c>
      <c r="G5" s="124" t="s">
        <v>4</v>
      </c>
      <c r="H5" s="131" t="s">
        <v>5</v>
      </c>
      <c r="I5" s="131" t="s">
        <v>6</v>
      </c>
      <c r="J5" s="131" t="s">
        <v>7</v>
      </c>
      <c r="K5" s="131" t="s">
        <v>8</v>
      </c>
      <c r="L5" s="131" t="s">
        <v>9</v>
      </c>
      <c r="M5" s="131" t="s">
        <v>10</v>
      </c>
      <c r="N5" s="131" t="s">
        <v>11</v>
      </c>
      <c r="O5" s="131" t="s">
        <v>12</v>
      </c>
      <c r="P5" s="131" t="s">
        <v>13</v>
      </c>
      <c r="Q5" s="131" t="s">
        <v>14</v>
      </c>
      <c r="R5" s="131" t="s">
        <v>15</v>
      </c>
    </row>
    <row r="6" spans="1:19" ht="18.75">
      <c r="A6" s="21">
        <v>1</v>
      </c>
      <c r="B6" s="22" t="s">
        <v>308</v>
      </c>
      <c r="C6" s="22" t="s">
        <v>310</v>
      </c>
      <c r="D6" s="23">
        <v>20000</v>
      </c>
      <c r="E6" s="24" t="s">
        <v>71</v>
      </c>
      <c r="F6" s="3" t="s">
        <v>142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33"/>
    </row>
    <row r="7" spans="1:18" ht="18.75">
      <c r="A7" s="12"/>
      <c r="B7" s="25" t="s">
        <v>309</v>
      </c>
      <c r="C7" s="25" t="s">
        <v>311</v>
      </c>
      <c r="D7" s="24"/>
      <c r="E7" s="24" t="s">
        <v>72</v>
      </c>
      <c r="F7" s="24" t="s">
        <v>18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8.75">
      <c r="A8" s="12"/>
      <c r="B8" s="25"/>
      <c r="C8" s="25" t="s">
        <v>312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8.75">
      <c r="A9" s="12"/>
      <c r="B9" s="25"/>
      <c r="C9" s="25" t="s">
        <v>313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8.75">
      <c r="A10" s="12"/>
      <c r="B10" s="25"/>
      <c r="C10" s="25" t="s">
        <v>314</v>
      </c>
      <c r="D10" s="14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8.75">
      <c r="A11" s="12"/>
      <c r="B11" s="25"/>
      <c r="C11" s="25" t="s">
        <v>315</v>
      </c>
      <c r="D11" s="14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8.75">
      <c r="A12" s="12"/>
      <c r="B12" s="25"/>
      <c r="C12" s="25" t="s">
        <v>316</v>
      </c>
      <c r="D12" s="140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4.25" customHeight="1">
      <c r="A13" s="83"/>
      <c r="B13" s="26"/>
      <c r="C13" s="26"/>
      <c r="D13" s="141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9" ht="18.75">
      <c r="A14" s="21">
        <v>2</v>
      </c>
      <c r="B14" s="22" t="s">
        <v>168</v>
      </c>
      <c r="C14" s="22" t="s">
        <v>318</v>
      </c>
      <c r="D14" s="23">
        <v>50000</v>
      </c>
      <c r="E14" s="24" t="s">
        <v>71</v>
      </c>
      <c r="F14" s="3" t="s">
        <v>143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33"/>
    </row>
    <row r="15" spans="1:18" ht="18.75">
      <c r="A15" s="24"/>
      <c r="B15" s="25" t="s">
        <v>317</v>
      </c>
      <c r="C15" s="25"/>
      <c r="D15" s="25"/>
      <c r="E15" s="24" t="s">
        <v>72</v>
      </c>
      <c r="F15" s="24" t="s">
        <v>18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8.75">
      <c r="A16" s="24"/>
      <c r="B16" s="25" t="s">
        <v>162</v>
      </c>
      <c r="C16" s="25"/>
      <c r="D16" s="140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4.25" customHeight="1">
      <c r="A17" s="6"/>
      <c r="B17" s="26"/>
      <c r="C17" s="6"/>
      <c r="D17" s="141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9" ht="18.75">
      <c r="A18" s="46">
        <v>3</v>
      </c>
      <c r="B18" s="25" t="s">
        <v>321</v>
      </c>
      <c r="C18" s="25" t="s">
        <v>322</v>
      </c>
      <c r="D18" s="23">
        <v>60000</v>
      </c>
      <c r="E18" s="24" t="s">
        <v>71</v>
      </c>
      <c r="F18" s="24" t="s">
        <v>142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133"/>
    </row>
    <row r="19" spans="1:18" ht="18.75">
      <c r="A19" s="24"/>
      <c r="B19" s="25"/>
      <c r="C19" s="25" t="s">
        <v>323</v>
      </c>
      <c r="D19" s="24"/>
      <c r="E19" s="24" t="s">
        <v>72</v>
      </c>
      <c r="F19" s="24" t="s">
        <v>18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8.75">
      <c r="A20" s="24"/>
      <c r="B20" s="25"/>
      <c r="C20" s="25" t="s">
        <v>324</v>
      </c>
      <c r="D20" s="25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1.25" customHeight="1">
      <c r="A21" s="6"/>
      <c r="B21" s="26"/>
      <c r="C21" s="26"/>
      <c r="D21" s="26"/>
      <c r="E21" s="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8.75">
      <c r="A22" s="24">
        <v>4</v>
      </c>
      <c r="B22" s="168" t="s">
        <v>144</v>
      </c>
      <c r="C22" s="127" t="s">
        <v>327</v>
      </c>
      <c r="D22" s="23">
        <v>20000</v>
      </c>
      <c r="E22" s="3" t="s">
        <v>104</v>
      </c>
      <c r="F22" s="3" t="s">
        <v>27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8.75">
      <c r="A23" s="24"/>
      <c r="B23" s="176" t="s">
        <v>325</v>
      </c>
      <c r="C23" s="127" t="s">
        <v>328</v>
      </c>
      <c r="D23" s="24"/>
      <c r="E23" s="24" t="s">
        <v>71</v>
      </c>
      <c r="F23" s="24" t="s">
        <v>79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8.75">
      <c r="A24" s="24"/>
      <c r="B24" s="176" t="s">
        <v>326</v>
      </c>
      <c r="C24" s="127" t="s">
        <v>329</v>
      </c>
      <c r="D24" s="24"/>
      <c r="E24" s="24" t="s">
        <v>72</v>
      </c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8.75">
      <c r="A25" s="24"/>
      <c r="B25" s="25"/>
      <c r="C25" s="127" t="s">
        <v>330</v>
      </c>
      <c r="D25" s="25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8.75">
      <c r="A26" s="24"/>
      <c r="B26" s="25"/>
      <c r="C26" s="127" t="s">
        <v>331</v>
      </c>
      <c r="D26" s="25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8.75">
      <c r="A27" s="6"/>
      <c r="B27" s="26"/>
      <c r="C27" s="26"/>
      <c r="D27" s="14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20.25">
      <c r="A28" s="222">
        <v>33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</row>
    <row r="29" spans="1:18" ht="18.75">
      <c r="A29" s="233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</row>
    <row r="30" ht="18.75">
      <c r="D30" s="59"/>
    </row>
    <row r="31" ht="18.75">
      <c r="C31" s="142">
        <f>D6+D14+D18+D22</f>
        <v>150000</v>
      </c>
    </row>
    <row r="36" ht="18.75">
      <c r="C36" s="142" t="e">
        <f>D6+D14+#REF!+#REF!+D18</f>
        <v>#REF!</v>
      </c>
    </row>
    <row r="44" ht="18.75">
      <c r="D44" s="142"/>
    </row>
  </sheetData>
  <sheetProtection/>
  <mergeCells count="4">
    <mergeCell ref="G4:I4"/>
    <mergeCell ref="J4:R4"/>
    <mergeCell ref="A29:R29"/>
    <mergeCell ref="A28:R28"/>
  </mergeCells>
  <printOptions/>
  <pageMargins left="0.2755905511811024" right="0.2755905511811024" top="0.984251968503937" bottom="0.15748031496062992" header="0.5118110236220472" footer="0.11811023622047245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S56"/>
  <sheetViews>
    <sheetView zoomScale="115" zoomScaleNormal="115" zoomScalePageLayoutView="0" workbookViewId="0" topLeftCell="A40">
      <selection activeCell="E54" sqref="E54"/>
    </sheetView>
  </sheetViews>
  <sheetFormatPr defaultColWidth="9.140625" defaultRowHeight="12.75"/>
  <cols>
    <col min="1" max="1" width="5.140625" style="85" customWidth="1"/>
    <col min="2" max="2" width="24.140625" style="85" customWidth="1"/>
    <col min="3" max="3" width="31.7109375" style="85" customWidth="1"/>
    <col min="4" max="4" width="12.8515625" style="85" customWidth="1"/>
    <col min="5" max="5" width="11.421875" style="85" customWidth="1"/>
    <col min="6" max="6" width="15.140625" style="85" customWidth="1"/>
    <col min="7" max="7" width="3.57421875" style="85" customWidth="1"/>
    <col min="8" max="8" width="3.7109375" style="85" customWidth="1"/>
    <col min="9" max="9" width="3.57421875" style="85" customWidth="1"/>
    <col min="10" max="10" width="3.8515625" style="85" bestFit="1" customWidth="1"/>
    <col min="11" max="11" width="3.7109375" style="85" customWidth="1"/>
    <col min="12" max="12" width="3.8515625" style="85" bestFit="1" customWidth="1"/>
    <col min="13" max="13" width="4.140625" style="85" customWidth="1"/>
    <col min="14" max="14" width="3.7109375" style="85" customWidth="1"/>
    <col min="15" max="15" width="3.57421875" style="85" customWidth="1"/>
    <col min="16" max="16" width="3.8515625" style="85" customWidth="1"/>
    <col min="17" max="17" width="4.140625" style="85" customWidth="1"/>
    <col min="18" max="18" width="3.7109375" style="85" bestFit="1" customWidth="1"/>
    <col min="19" max="19" width="9.140625" style="85" customWidth="1"/>
    <col min="20" max="20" width="14.00390625" style="85" bestFit="1" customWidth="1"/>
    <col min="21" max="16384" width="9.140625" style="85" customWidth="1"/>
  </cols>
  <sheetData>
    <row r="1" spans="1:19" ht="18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235" t="s">
        <v>35</v>
      </c>
      <c r="O1" s="235"/>
      <c r="P1" s="235"/>
      <c r="Q1" s="235"/>
      <c r="R1" s="235"/>
      <c r="S1" s="235"/>
    </row>
    <row r="2" ht="18.75">
      <c r="A2" s="130" t="s">
        <v>576</v>
      </c>
    </row>
    <row r="3" ht="18.75">
      <c r="A3" s="130" t="s">
        <v>577</v>
      </c>
    </row>
    <row r="4" spans="1:18" ht="18.75">
      <c r="A4" s="3" t="s">
        <v>16</v>
      </c>
      <c r="B4" s="3" t="s">
        <v>2</v>
      </c>
      <c r="C4" s="3" t="s">
        <v>38</v>
      </c>
      <c r="D4" s="3" t="s">
        <v>57</v>
      </c>
      <c r="E4" s="4" t="s">
        <v>40</v>
      </c>
      <c r="F4" s="3" t="s">
        <v>42</v>
      </c>
      <c r="G4" s="227" t="s">
        <v>189</v>
      </c>
      <c r="H4" s="227"/>
      <c r="I4" s="228"/>
      <c r="J4" s="229" t="s">
        <v>356</v>
      </c>
      <c r="K4" s="227"/>
      <c r="L4" s="227"/>
      <c r="M4" s="227"/>
      <c r="N4" s="227"/>
      <c r="O4" s="227"/>
      <c r="P4" s="227"/>
      <c r="Q4" s="227"/>
      <c r="R4" s="228"/>
    </row>
    <row r="5" spans="1:18" ht="18.75">
      <c r="A5" s="6" t="s">
        <v>17</v>
      </c>
      <c r="B5" s="6"/>
      <c r="C5" s="6" t="s">
        <v>39</v>
      </c>
      <c r="D5" s="6"/>
      <c r="E5" s="7" t="s">
        <v>41</v>
      </c>
      <c r="F5" s="6" t="s">
        <v>41</v>
      </c>
      <c r="G5" s="124" t="s">
        <v>4</v>
      </c>
      <c r="H5" s="131" t="s">
        <v>5</v>
      </c>
      <c r="I5" s="131" t="s">
        <v>6</v>
      </c>
      <c r="J5" s="131" t="s">
        <v>7</v>
      </c>
      <c r="K5" s="131" t="s">
        <v>8</v>
      </c>
      <c r="L5" s="131" t="s">
        <v>9</v>
      </c>
      <c r="M5" s="131" t="s">
        <v>10</v>
      </c>
      <c r="N5" s="131" t="s">
        <v>11</v>
      </c>
      <c r="O5" s="131" t="s">
        <v>12</v>
      </c>
      <c r="P5" s="131" t="s">
        <v>13</v>
      </c>
      <c r="Q5" s="131" t="s">
        <v>14</v>
      </c>
      <c r="R5" s="131" t="s">
        <v>15</v>
      </c>
    </row>
    <row r="6" spans="1:19" ht="18.75">
      <c r="A6" s="21">
        <v>1</v>
      </c>
      <c r="B6" s="171" t="s">
        <v>97</v>
      </c>
      <c r="C6" s="171" t="s">
        <v>62</v>
      </c>
      <c r="D6" s="192">
        <v>276000</v>
      </c>
      <c r="E6" s="12" t="s">
        <v>71</v>
      </c>
      <c r="F6" s="166" t="s">
        <v>145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33"/>
    </row>
    <row r="7" spans="1:18" ht="18.75">
      <c r="A7" s="12"/>
      <c r="B7" s="10" t="s">
        <v>98</v>
      </c>
      <c r="C7" s="10" t="s">
        <v>63</v>
      </c>
      <c r="D7" s="10"/>
      <c r="E7" s="12" t="s">
        <v>72</v>
      </c>
      <c r="F7" s="12" t="s">
        <v>18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.75">
      <c r="A8" s="12"/>
      <c r="B8" s="10"/>
      <c r="C8" s="160" t="s">
        <v>128</v>
      </c>
      <c r="D8" s="173"/>
      <c r="E8" s="10"/>
      <c r="F8" s="10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12"/>
      <c r="B9" s="10"/>
      <c r="C9" s="10" t="s">
        <v>61</v>
      </c>
      <c r="D9" s="173"/>
      <c r="E9" s="10"/>
      <c r="F9" s="1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8.75">
      <c r="A10" s="83"/>
      <c r="B10" s="148"/>
      <c r="C10" s="148"/>
      <c r="D10" s="174"/>
      <c r="E10" s="148"/>
      <c r="F10" s="148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8.75">
      <c r="A11" s="12">
        <v>2</v>
      </c>
      <c r="B11" s="10" t="s">
        <v>332</v>
      </c>
      <c r="C11" s="10" t="s">
        <v>335</v>
      </c>
      <c r="D11" s="11">
        <v>3000</v>
      </c>
      <c r="E11" s="12" t="s">
        <v>104</v>
      </c>
      <c r="F11" s="166" t="s">
        <v>334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8.75">
      <c r="A12" s="12"/>
      <c r="B12" s="10" t="s">
        <v>344</v>
      </c>
      <c r="C12" s="10" t="s">
        <v>104</v>
      </c>
      <c r="D12" s="173"/>
      <c r="E12" s="12" t="s">
        <v>21</v>
      </c>
      <c r="F12" s="12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8.75">
      <c r="A13" s="12"/>
      <c r="B13" s="10" t="s">
        <v>333</v>
      </c>
      <c r="C13" s="10" t="s">
        <v>336</v>
      </c>
      <c r="D13" s="173"/>
      <c r="E13" s="12" t="s">
        <v>72</v>
      </c>
      <c r="F13" s="10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8.75">
      <c r="A14" s="12"/>
      <c r="B14" s="10"/>
      <c r="C14" s="10" t="s">
        <v>578</v>
      </c>
      <c r="D14" s="10"/>
      <c r="E14" s="12"/>
      <c r="F14" s="10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8.75">
      <c r="A15" s="12"/>
      <c r="B15" s="10"/>
      <c r="C15" s="10" t="s">
        <v>579</v>
      </c>
      <c r="D15" s="173"/>
      <c r="E15" s="10"/>
      <c r="F15" s="10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8.75">
      <c r="A16" s="83"/>
      <c r="B16" s="148"/>
      <c r="C16" s="148"/>
      <c r="D16" s="174"/>
      <c r="E16" s="148"/>
      <c r="F16" s="148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18.75">
      <c r="A17" s="12">
        <v>3</v>
      </c>
      <c r="B17" s="171" t="s">
        <v>106</v>
      </c>
      <c r="C17" s="10" t="s">
        <v>580</v>
      </c>
      <c r="D17" s="11">
        <v>45000</v>
      </c>
      <c r="E17" s="166" t="s">
        <v>71</v>
      </c>
      <c r="F17" s="12" t="s">
        <v>143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8.75">
      <c r="A18" s="12"/>
      <c r="B18" s="10" t="s">
        <v>107</v>
      </c>
      <c r="C18" s="10" t="s">
        <v>338</v>
      </c>
      <c r="D18" s="173"/>
      <c r="E18" s="12" t="s">
        <v>72</v>
      </c>
      <c r="F18" s="12" t="s">
        <v>18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8.75">
      <c r="A19" s="12"/>
      <c r="B19" s="10" t="s">
        <v>108</v>
      </c>
      <c r="C19" s="204" t="s">
        <v>339</v>
      </c>
      <c r="D19" s="173"/>
      <c r="E19" s="12"/>
      <c r="F19" s="10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8.75">
      <c r="A20" s="12"/>
      <c r="B20" s="10" t="s">
        <v>58</v>
      </c>
      <c r="C20" s="160" t="s">
        <v>340</v>
      </c>
      <c r="D20" s="173"/>
      <c r="E20" s="12"/>
      <c r="F20" s="10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8.75">
      <c r="A21" s="83"/>
      <c r="B21" s="148"/>
      <c r="C21" s="148"/>
      <c r="D21" s="174"/>
      <c r="E21" s="148"/>
      <c r="F21" s="148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20.25">
      <c r="A22" s="222">
        <v>34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</row>
    <row r="29" spans="1:18" ht="18.75">
      <c r="A29" s="193">
        <v>4</v>
      </c>
      <c r="B29" s="10" t="s">
        <v>109</v>
      </c>
      <c r="C29" s="10" t="s">
        <v>582</v>
      </c>
      <c r="D29" s="11">
        <v>15000</v>
      </c>
      <c r="E29" s="12" t="s">
        <v>71</v>
      </c>
      <c r="F29" s="12" t="s">
        <v>49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8.75">
      <c r="A30" s="12"/>
      <c r="B30" s="10" t="s">
        <v>581</v>
      </c>
      <c r="C30" s="10" t="s">
        <v>583</v>
      </c>
      <c r="D30" s="173"/>
      <c r="E30" s="12" t="s">
        <v>72</v>
      </c>
      <c r="F30" s="10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8.75">
      <c r="A31" s="12"/>
      <c r="B31" s="10"/>
      <c r="C31" s="10" t="s">
        <v>341</v>
      </c>
      <c r="D31" s="173"/>
      <c r="E31" s="12"/>
      <c r="F31" s="1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8.75">
      <c r="A32" s="12"/>
      <c r="B32" s="10"/>
      <c r="C32" s="10" t="s">
        <v>342</v>
      </c>
      <c r="D32" s="173"/>
      <c r="E32" s="12"/>
      <c r="F32" s="10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8.75">
      <c r="A33" s="12"/>
      <c r="B33" s="10"/>
      <c r="C33" s="10" t="s">
        <v>343</v>
      </c>
      <c r="D33" s="173"/>
      <c r="E33" s="12"/>
      <c r="F33" s="10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8.75">
      <c r="A34" s="83"/>
      <c r="B34" s="148"/>
      <c r="C34" s="148"/>
      <c r="D34" s="174"/>
      <c r="E34" s="83"/>
      <c r="F34" s="148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8.75">
      <c r="A35" s="12">
        <v>5</v>
      </c>
      <c r="B35" s="171" t="s">
        <v>105</v>
      </c>
      <c r="C35" s="171" t="s">
        <v>633</v>
      </c>
      <c r="D35" s="11">
        <v>185000</v>
      </c>
      <c r="E35" s="166" t="s">
        <v>71</v>
      </c>
      <c r="F35" s="166" t="s">
        <v>132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8.75">
      <c r="A36" s="12"/>
      <c r="B36" s="10" t="s">
        <v>169</v>
      </c>
      <c r="C36" s="10" t="s">
        <v>634</v>
      </c>
      <c r="D36" s="173"/>
      <c r="E36" s="10" t="s">
        <v>72</v>
      </c>
      <c r="F36" s="12" t="s">
        <v>18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8.75">
      <c r="A37" s="12"/>
      <c r="B37" s="10" t="s">
        <v>170</v>
      </c>
      <c r="C37" s="10" t="s">
        <v>635</v>
      </c>
      <c r="D37" s="173"/>
      <c r="E37" s="10"/>
      <c r="F37" s="10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8.75">
      <c r="A38" s="12"/>
      <c r="B38" s="10" t="s">
        <v>24</v>
      </c>
      <c r="C38" s="10" t="s">
        <v>636</v>
      </c>
      <c r="D38" s="173"/>
      <c r="E38" s="10"/>
      <c r="F38" s="10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8.75">
      <c r="A39" s="12"/>
      <c r="B39" s="10"/>
      <c r="C39" s="10" t="s">
        <v>637</v>
      </c>
      <c r="D39" s="173"/>
      <c r="E39" s="10"/>
      <c r="F39" s="10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18.75">
      <c r="A40" s="83"/>
      <c r="B40" s="148"/>
      <c r="C40" s="148"/>
      <c r="D40" s="174"/>
      <c r="E40" s="83"/>
      <c r="F40" s="148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8.75">
      <c r="A41" s="12">
        <v>6</v>
      </c>
      <c r="B41" s="25" t="s">
        <v>345</v>
      </c>
      <c r="C41" s="205" t="s">
        <v>584</v>
      </c>
      <c r="D41" s="23">
        <v>50000</v>
      </c>
      <c r="E41" s="3" t="s">
        <v>71</v>
      </c>
      <c r="F41" s="3" t="s">
        <v>142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8.75">
      <c r="A42" s="12"/>
      <c r="B42" s="25" t="s">
        <v>346</v>
      </c>
      <c r="C42" s="25" t="s">
        <v>585</v>
      </c>
      <c r="D42" s="25"/>
      <c r="E42" s="10" t="s">
        <v>72</v>
      </c>
      <c r="F42" s="24" t="s">
        <v>18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8.75">
      <c r="A43" s="12"/>
      <c r="B43" s="10"/>
      <c r="C43" s="10" t="s">
        <v>586</v>
      </c>
      <c r="D43" s="173"/>
      <c r="E43" s="12"/>
      <c r="F43" s="10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8.75">
      <c r="A44" s="83"/>
      <c r="B44" s="148"/>
      <c r="C44" s="148"/>
      <c r="D44" s="174"/>
      <c r="E44" s="83"/>
      <c r="F44" s="148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8.75">
      <c r="A45" s="12">
        <v>7</v>
      </c>
      <c r="B45" s="10" t="s">
        <v>144</v>
      </c>
      <c r="C45" s="171" t="s">
        <v>590</v>
      </c>
      <c r="D45" s="11">
        <v>30000</v>
      </c>
      <c r="E45" s="12" t="s">
        <v>71</v>
      </c>
      <c r="F45" s="12" t="s">
        <v>142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8.75">
      <c r="A46" s="12"/>
      <c r="B46" s="10" t="s">
        <v>587</v>
      </c>
      <c r="C46" s="10"/>
      <c r="D46" s="10"/>
      <c r="E46" s="12" t="s">
        <v>163</v>
      </c>
      <c r="F46" s="12" t="s">
        <v>18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8.75">
      <c r="A47" s="12"/>
      <c r="B47" s="10" t="s">
        <v>588</v>
      </c>
      <c r="C47" s="10"/>
      <c r="D47" s="10"/>
      <c r="E47" s="12" t="s">
        <v>337</v>
      </c>
      <c r="F47" s="10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8.75">
      <c r="A48" s="12"/>
      <c r="B48" s="10" t="s">
        <v>589</v>
      </c>
      <c r="C48" s="10"/>
      <c r="D48" s="173"/>
      <c r="E48" s="12"/>
      <c r="F48" s="10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8.75">
      <c r="A49" s="83"/>
      <c r="B49" s="148"/>
      <c r="C49" s="148"/>
      <c r="D49" s="174"/>
      <c r="E49" s="83"/>
      <c r="F49" s="14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8.75">
      <c r="A50" s="82">
        <v>8</v>
      </c>
      <c r="B50" s="25" t="s">
        <v>99</v>
      </c>
      <c r="C50" s="25" t="s">
        <v>164</v>
      </c>
      <c r="D50" s="23">
        <v>47535040</v>
      </c>
      <c r="E50" s="24" t="s">
        <v>71</v>
      </c>
      <c r="F50" s="24" t="s">
        <v>95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8.75">
      <c r="A51" s="24"/>
      <c r="B51" s="25" t="s">
        <v>71</v>
      </c>
      <c r="C51" s="25" t="s">
        <v>100</v>
      </c>
      <c r="D51" s="140"/>
      <c r="E51" s="24" t="s">
        <v>72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8.75">
      <c r="A52" s="6"/>
      <c r="B52" s="26"/>
      <c r="C52" s="162"/>
      <c r="D52" s="141"/>
      <c r="E52" s="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20.25">
      <c r="A53" s="222">
        <v>35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</row>
    <row r="56" ht="18.75">
      <c r="C56" s="142">
        <f>D6+D11+D17+D29+D35+D41+D45+D50</f>
        <v>48139040</v>
      </c>
    </row>
  </sheetData>
  <sheetProtection/>
  <mergeCells count="5">
    <mergeCell ref="G4:I4"/>
    <mergeCell ref="J4:R4"/>
    <mergeCell ref="N1:S1"/>
    <mergeCell ref="A22:R22"/>
    <mergeCell ref="A53:R53"/>
  </mergeCells>
  <printOptions/>
  <pageMargins left="0.2" right="0.2" top="0.984251968503937" bottom="0.15748031496063" header="0.511811023622047" footer="0.118110236220472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"/>
  <sheetViews>
    <sheetView zoomScale="115" zoomScaleNormal="115" zoomScalePageLayoutView="0" workbookViewId="0" topLeftCell="A4">
      <selection activeCell="S12" sqref="S12"/>
    </sheetView>
  </sheetViews>
  <sheetFormatPr defaultColWidth="9.140625" defaultRowHeight="12.75"/>
  <cols>
    <col min="1" max="1" width="5.140625" style="85" customWidth="1"/>
    <col min="2" max="2" width="21.7109375" style="85" customWidth="1"/>
    <col min="3" max="3" width="31.7109375" style="85" customWidth="1"/>
    <col min="4" max="4" width="11.57421875" style="85" customWidth="1"/>
    <col min="5" max="5" width="12.7109375" style="85" customWidth="1"/>
    <col min="6" max="6" width="15.140625" style="85" customWidth="1"/>
    <col min="7" max="7" width="3.57421875" style="85" customWidth="1"/>
    <col min="8" max="8" width="3.7109375" style="85" customWidth="1"/>
    <col min="9" max="9" width="3.57421875" style="85" customWidth="1"/>
    <col min="10" max="10" width="3.8515625" style="85" bestFit="1" customWidth="1"/>
    <col min="11" max="11" width="3.7109375" style="85" customWidth="1"/>
    <col min="12" max="12" width="3.8515625" style="85" bestFit="1" customWidth="1"/>
    <col min="13" max="13" width="4.140625" style="85" customWidth="1"/>
    <col min="14" max="14" width="3.7109375" style="85" customWidth="1"/>
    <col min="15" max="15" width="3.57421875" style="85" customWidth="1"/>
    <col min="16" max="16" width="3.8515625" style="85" customWidth="1"/>
    <col min="17" max="17" width="4.140625" style="85" customWidth="1"/>
    <col min="18" max="18" width="3.7109375" style="85" bestFit="1" customWidth="1"/>
    <col min="19" max="19" width="9.140625" style="85" customWidth="1"/>
    <col min="20" max="20" width="14.00390625" style="85" bestFit="1" customWidth="1"/>
    <col min="21" max="16384" width="9.140625" style="85" customWidth="1"/>
  </cols>
  <sheetData>
    <row r="1" spans="1:19" ht="18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235" t="s">
        <v>35</v>
      </c>
      <c r="O1" s="235"/>
      <c r="P1" s="235"/>
      <c r="Q1" s="235"/>
      <c r="R1" s="235"/>
      <c r="S1" s="235"/>
    </row>
    <row r="2" ht="18.75">
      <c r="A2" s="130" t="s">
        <v>576</v>
      </c>
    </row>
    <row r="3" ht="18.75">
      <c r="A3" s="130" t="s">
        <v>631</v>
      </c>
    </row>
    <row r="4" spans="1:18" ht="18.75">
      <c r="A4" s="3" t="s">
        <v>16</v>
      </c>
      <c r="B4" s="3" t="s">
        <v>2</v>
      </c>
      <c r="C4" s="3" t="s">
        <v>38</v>
      </c>
      <c r="D4" s="3" t="s">
        <v>57</v>
      </c>
      <c r="E4" s="4" t="s">
        <v>40</v>
      </c>
      <c r="F4" s="3" t="s">
        <v>42</v>
      </c>
      <c r="G4" s="227" t="s">
        <v>189</v>
      </c>
      <c r="H4" s="227"/>
      <c r="I4" s="228"/>
      <c r="J4" s="229" t="s">
        <v>356</v>
      </c>
      <c r="K4" s="227"/>
      <c r="L4" s="227"/>
      <c r="M4" s="227"/>
      <c r="N4" s="227"/>
      <c r="O4" s="227"/>
      <c r="P4" s="227"/>
      <c r="Q4" s="227"/>
      <c r="R4" s="228"/>
    </row>
    <row r="5" spans="1:18" ht="18.75">
      <c r="A5" s="6" t="s">
        <v>17</v>
      </c>
      <c r="B5" s="6"/>
      <c r="C5" s="6" t="s">
        <v>39</v>
      </c>
      <c r="D5" s="6"/>
      <c r="E5" s="7" t="s">
        <v>41</v>
      </c>
      <c r="F5" s="6" t="s">
        <v>41</v>
      </c>
      <c r="G5" s="124" t="s">
        <v>4</v>
      </c>
      <c r="H5" s="131" t="s">
        <v>5</v>
      </c>
      <c r="I5" s="131" t="s">
        <v>6</v>
      </c>
      <c r="J5" s="131" t="s">
        <v>7</v>
      </c>
      <c r="K5" s="131" t="s">
        <v>8</v>
      </c>
      <c r="L5" s="131" t="s">
        <v>9</v>
      </c>
      <c r="M5" s="131" t="s">
        <v>10</v>
      </c>
      <c r="N5" s="131" t="s">
        <v>11</v>
      </c>
      <c r="O5" s="131" t="s">
        <v>12</v>
      </c>
      <c r="P5" s="131" t="s">
        <v>13</v>
      </c>
      <c r="Q5" s="131" t="s">
        <v>14</v>
      </c>
      <c r="R5" s="131" t="s">
        <v>15</v>
      </c>
    </row>
    <row r="6" spans="1:19" ht="18.75">
      <c r="A6" s="21">
        <v>1</v>
      </c>
      <c r="B6" s="25" t="s">
        <v>592</v>
      </c>
      <c r="C6" s="25" t="s">
        <v>593</v>
      </c>
      <c r="D6" s="23">
        <v>34000</v>
      </c>
      <c r="E6" s="3" t="s">
        <v>379</v>
      </c>
      <c r="F6" s="3" t="s">
        <v>19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33"/>
    </row>
    <row r="7" spans="1:18" ht="18.75">
      <c r="A7" s="12"/>
      <c r="B7" s="25" t="s">
        <v>602</v>
      </c>
      <c r="C7" s="25" t="s">
        <v>594</v>
      </c>
      <c r="D7" s="25"/>
      <c r="E7" s="24" t="s">
        <v>72</v>
      </c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.75">
      <c r="A8" s="12"/>
      <c r="B8" s="25" t="s">
        <v>24</v>
      </c>
      <c r="C8" s="25" t="s">
        <v>595</v>
      </c>
      <c r="D8" s="25"/>
      <c r="E8" s="25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12"/>
      <c r="B9" s="10"/>
      <c r="C9" s="160" t="s">
        <v>596</v>
      </c>
      <c r="D9" s="173"/>
      <c r="E9" s="12"/>
      <c r="F9" s="1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8.75">
      <c r="A10" s="12"/>
      <c r="B10" s="10"/>
      <c r="C10" s="160" t="s">
        <v>597</v>
      </c>
      <c r="D10" s="173"/>
      <c r="E10" s="12"/>
      <c r="F10" s="10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8.75">
      <c r="A11" s="12"/>
      <c r="B11" s="10"/>
      <c r="C11" s="160" t="s">
        <v>598</v>
      </c>
      <c r="D11" s="173"/>
      <c r="E11" s="12"/>
      <c r="F11" s="10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8.75">
      <c r="A12" s="12"/>
      <c r="B12" s="10"/>
      <c r="C12" s="160" t="s">
        <v>599</v>
      </c>
      <c r="D12" s="173"/>
      <c r="E12" s="12"/>
      <c r="F12" s="10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8.75">
      <c r="A13" s="12"/>
      <c r="B13" s="10"/>
      <c r="C13" s="160" t="s">
        <v>600</v>
      </c>
      <c r="D13" s="173"/>
      <c r="E13" s="12"/>
      <c r="F13" s="10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8.75">
      <c r="A14" s="12"/>
      <c r="B14" s="10"/>
      <c r="C14" s="160" t="s">
        <v>601</v>
      </c>
      <c r="D14" s="173"/>
      <c r="E14" s="12"/>
      <c r="F14" s="10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8.75">
      <c r="A15" s="12"/>
      <c r="B15" s="10"/>
      <c r="C15" s="160"/>
      <c r="D15" s="173"/>
      <c r="E15" s="12"/>
      <c r="F15" s="10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8.75">
      <c r="A16" s="83"/>
      <c r="B16" s="148"/>
      <c r="C16" s="148"/>
      <c r="D16" s="174"/>
      <c r="E16" s="148"/>
      <c r="F16" s="148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20.25">
      <c r="A17" s="222">
        <v>36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</row>
  </sheetData>
  <sheetProtection/>
  <mergeCells count="4">
    <mergeCell ref="N1:S1"/>
    <mergeCell ref="G4:I4"/>
    <mergeCell ref="J4:R4"/>
    <mergeCell ref="A17:R17"/>
  </mergeCells>
  <printOptions/>
  <pageMargins left="0.2" right="0.2" top="0.984251968503937" bottom="0.15748031496063" header="0.511811023622047" footer="0.118110236220472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"/>
  <sheetViews>
    <sheetView zoomScale="115" zoomScaleNormal="115" zoomScalePageLayoutView="0" workbookViewId="0" topLeftCell="A1">
      <selection activeCell="E16" sqref="E16"/>
    </sheetView>
  </sheetViews>
  <sheetFormatPr defaultColWidth="9.140625" defaultRowHeight="12.75"/>
  <cols>
    <col min="1" max="1" width="5.140625" style="85" customWidth="1"/>
    <col min="2" max="2" width="24.140625" style="85" customWidth="1"/>
    <col min="3" max="3" width="31.7109375" style="85" customWidth="1"/>
    <col min="4" max="4" width="12.8515625" style="85" customWidth="1"/>
    <col min="5" max="5" width="11.421875" style="85" customWidth="1"/>
    <col min="6" max="6" width="15.140625" style="85" customWidth="1"/>
    <col min="7" max="7" width="3.57421875" style="85" customWidth="1"/>
    <col min="8" max="8" width="3.7109375" style="85" customWidth="1"/>
    <col min="9" max="9" width="3.57421875" style="85" customWidth="1"/>
    <col min="10" max="10" width="3.8515625" style="85" bestFit="1" customWidth="1"/>
    <col min="11" max="11" width="3.7109375" style="85" customWidth="1"/>
    <col min="12" max="12" width="3.8515625" style="85" bestFit="1" customWidth="1"/>
    <col min="13" max="13" width="4.140625" style="85" customWidth="1"/>
    <col min="14" max="14" width="3.7109375" style="85" customWidth="1"/>
    <col min="15" max="15" width="3.57421875" style="85" customWidth="1"/>
    <col min="16" max="16" width="3.8515625" style="85" customWidth="1"/>
    <col min="17" max="17" width="4.140625" style="85" customWidth="1"/>
    <col min="18" max="18" width="3.7109375" style="85" bestFit="1" customWidth="1"/>
    <col min="19" max="19" width="9.140625" style="85" customWidth="1"/>
    <col min="20" max="20" width="14.00390625" style="85" bestFit="1" customWidth="1"/>
    <col min="21" max="16384" width="9.140625" style="85" customWidth="1"/>
  </cols>
  <sheetData>
    <row r="1" spans="1:19" ht="18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235" t="s">
        <v>35</v>
      </c>
      <c r="O1" s="235"/>
      <c r="P1" s="235"/>
      <c r="Q1" s="235"/>
      <c r="R1" s="235"/>
      <c r="S1" s="235"/>
    </row>
    <row r="2" ht="18.75">
      <c r="A2" s="130" t="s">
        <v>576</v>
      </c>
    </row>
    <row r="3" ht="18.75">
      <c r="A3" s="130" t="s">
        <v>591</v>
      </c>
    </row>
    <row r="4" spans="1:18" ht="18.75">
      <c r="A4" s="3" t="s">
        <v>16</v>
      </c>
      <c r="B4" s="3" t="s">
        <v>2</v>
      </c>
      <c r="C4" s="3" t="s">
        <v>38</v>
      </c>
      <c r="D4" s="3" t="s">
        <v>57</v>
      </c>
      <c r="E4" s="4" t="s">
        <v>40</v>
      </c>
      <c r="F4" s="3" t="s">
        <v>42</v>
      </c>
      <c r="G4" s="227" t="s">
        <v>189</v>
      </c>
      <c r="H4" s="227"/>
      <c r="I4" s="228"/>
      <c r="J4" s="229" t="s">
        <v>356</v>
      </c>
      <c r="K4" s="227"/>
      <c r="L4" s="227"/>
      <c r="M4" s="227"/>
      <c r="N4" s="227"/>
      <c r="O4" s="227"/>
      <c r="P4" s="227"/>
      <c r="Q4" s="227"/>
      <c r="R4" s="228"/>
    </row>
    <row r="5" spans="1:18" ht="18.75">
      <c r="A5" s="6" t="s">
        <v>17</v>
      </c>
      <c r="B5" s="6"/>
      <c r="C5" s="6" t="s">
        <v>39</v>
      </c>
      <c r="D5" s="6"/>
      <c r="E5" s="7" t="s">
        <v>41</v>
      </c>
      <c r="F5" s="6" t="s">
        <v>41</v>
      </c>
      <c r="G5" s="124" t="s">
        <v>4</v>
      </c>
      <c r="H5" s="131" t="s">
        <v>5</v>
      </c>
      <c r="I5" s="131" t="s">
        <v>6</v>
      </c>
      <c r="J5" s="131" t="s">
        <v>7</v>
      </c>
      <c r="K5" s="131" t="s">
        <v>8</v>
      </c>
      <c r="L5" s="131" t="s">
        <v>9</v>
      </c>
      <c r="M5" s="131" t="s">
        <v>10</v>
      </c>
      <c r="N5" s="131" t="s">
        <v>11</v>
      </c>
      <c r="O5" s="131" t="s">
        <v>12</v>
      </c>
      <c r="P5" s="131" t="s">
        <v>13</v>
      </c>
      <c r="Q5" s="131" t="s">
        <v>14</v>
      </c>
      <c r="R5" s="131" t="s">
        <v>15</v>
      </c>
    </row>
    <row r="6" spans="1:19" ht="18.75">
      <c r="A6" s="21">
        <v>1</v>
      </c>
      <c r="B6" s="25" t="s">
        <v>101</v>
      </c>
      <c r="C6" s="25" t="s">
        <v>348</v>
      </c>
      <c r="D6" s="23">
        <v>20000</v>
      </c>
      <c r="E6" s="166" t="s">
        <v>71</v>
      </c>
      <c r="F6" s="3" t="s">
        <v>142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33"/>
    </row>
    <row r="7" spans="1:18" ht="18.75">
      <c r="A7" s="12"/>
      <c r="B7" s="25" t="s">
        <v>102</v>
      </c>
      <c r="C7" s="25" t="s">
        <v>347</v>
      </c>
      <c r="D7" s="25"/>
      <c r="E7" s="10" t="s">
        <v>72</v>
      </c>
      <c r="F7" s="24" t="s">
        <v>18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.75">
      <c r="A8" s="12"/>
      <c r="B8" s="25"/>
      <c r="C8" s="25"/>
      <c r="D8" s="25"/>
      <c r="E8" s="25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12"/>
      <c r="B9" s="10"/>
      <c r="C9" s="160"/>
      <c r="D9" s="173"/>
      <c r="E9" s="12"/>
      <c r="F9" s="1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8.75">
      <c r="A10" s="83"/>
      <c r="B10" s="148"/>
      <c r="C10" s="148"/>
      <c r="D10" s="174"/>
      <c r="E10" s="148"/>
      <c r="F10" s="148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20.25">
      <c r="A11" s="222">
        <v>37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</row>
  </sheetData>
  <sheetProtection/>
  <mergeCells count="4">
    <mergeCell ref="N1:S1"/>
    <mergeCell ref="G4:I4"/>
    <mergeCell ref="J4:R4"/>
    <mergeCell ref="A11:R11"/>
  </mergeCells>
  <printOptions/>
  <pageMargins left="0.2" right="0.2" top="0.984251968503937" bottom="0.15748031496063" header="0.511811023622047" footer="0.118110236220472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86"/>
  <sheetViews>
    <sheetView zoomScale="115" zoomScaleNormal="115" zoomScalePageLayoutView="0" workbookViewId="0" topLeftCell="A66">
      <selection activeCell="F68" sqref="F68"/>
    </sheetView>
  </sheetViews>
  <sheetFormatPr defaultColWidth="9.140625" defaultRowHeight="12.75"/>
  <cols>
    <col min="1" max="1" width="4.28125" style="20" customWidth="1"/>
    <col min="2" max="2" width="28.140625" style="20" customWidth="1"/>
    <col min="3" max="3" width="28.421875" style="20" customWidth="1"/>
    <col min="4" max="4" width="12.00390625" style="20" customWidth="1"/>
    <col min="5" max="5" width="15.00390625" style="20" customWidth="1"/>
    <col min="6" max="6" width="13.7109375" style="20" customWidth="1"/>
    <col min="7" max="8" width="3.421875" style="20" customWidth="1"/>
    <col min="9" max="9" width="3.28125" style="20" customWidth="1"/>
    <col min="10" max="11" width="3.140625" style="20" customWidth="1"/>
    <col min="12" max="12" width="3.421875" style="20" customWidth="1"/>
    <col min="13" max="13" width="3.28125" style="20" customWidth="1"/>
    <col min="14" max="14" width="3.140625" style="20" customWidth="1"/>
    <col min="15" max="15" width="3.00390625" style="20" customWidth="1"/>
    <col min="16" max="16" width="3.28125" style="20" customWidth="1"/>
    <col min="17" max="17" width="2.8515625" style="20" customWidth="1"/>
    <col min="18" max="18" width="3.28125" style="20" customWidth="1"/>
    <col min="19" max="19" width="9.140625" style="20" customWidth="1"/>
    <col min="20" max="20" width="11.140625" style="20" bestFit="1" customWidth="1"/>
    <col min="21" max="22" width="9.140625" style="20" customWidth="1"/>
    <col min="23" max="23" width="13.8515625" style="20" bestFit="1" customWidth="1"/>
    <col min="24" max="16384" width="9.140625" style="20" customWidth="1"/>
  </cols>
  <sheetData>
    <row r="1" spans="1:17" ht="2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 t="s">
        <v>35</v>
      </c>
      <c r="P1" s="30"/>
      <c r="Q1" s="30"/>
    </row>
    <row r="2" spans="1:18" s="44" customFormat="1" ht="26.25">
      <c r="A2" s="60" t="s">
        <v>179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20.25">
      <c r="A3" s="3" t="s">
        <v>16</v>
      </c>
      <c r="B3" s="3" t="s">
        <v>2</v>
      </c>
      <c r="C3" s="3" t="s">
        <v>38</v>
      </c>
      <c r="D3" s="3" t="s">
        <v>57</v>
      </c>
      <c r="E3" s="4" t="s">
        <v>40</v>
      </c>
      <c r="F3" s="3" t="s">
        <v>42</v>
      </c>
      <c r="G3" s="227" t="s">
        <v>189</v>
      </c>
      <c r="H3" s="227"/>
      <c r="I3" s="228"/>
      <c r="J3" s="229" t="s">
        <v>356</v>
      </c>
      <c r="K3" s="227"/>
      <c r="L3" s="227"/>
      <c r="M3" s="227"/>
      <c r="N3" s="227"/>
      <c r="O3" s="227"/>
      <c r="P3" s="227"/>
      <c r="Q3" s="227"/>
      <c r="R3" s="228"/>
    </row>
    <row r="4" spans="1:18" ht="20.25">
      <c r="A4" s="6" t="s">
        <v>17</v>
      </c>
      <c r="B4" s="6"/>
      <c r="C4" s="6" t="s">
        <v>39</v>
      </c>
      <c r="D4" s="6"/>
      <c r="E4" s="7" t="s">
        <v>41</v>
      </c>
      <c r="F4" s="6" t="s">
        <v>41</v>
      </c>
      <c r="G4" s="8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  <c r="R4" s="9" t="s">
        <v>15</v>
      </c>
    </row>
    <row r="5" spans="1:18" ht="20.25">
      <c r="A5" s="82">
        <v>1</v>
      </c>
      <c r="B5" s="25" t="s">
        <v>676</v>
      </c>
      <c r="C5" s="48" t="s">
        <v>678</v>
      </c>
      <c r="D5" s="11">
        <v>9054300</v>
      </c>
      <c r="E5" s="45" t="s">
        <v>71</v>
      </c>
      <c r="F5" s="24" t="s">
        <v>19</v>
      </c>
      <c r="G5" s="32"/>
      <c r="H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20.25">
      <c r="A6" s="46"/>
      <c r="B6" s="25" t="s">
        <v>677</v>
      </c>
      <c r="C6" s="48" t="s">
        <v>679</v>
      </c>
      <c r="D6" s="32"/>
      <c r="E6" s="45" t="s">
        <v>72</v>
      </c>
      <c r="F6" s="24" t="s">
        <v>180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20.25">
      <c r="A7" s="46"/>
      <c r="B7" s="25" t="s">
        <v>377</v>
      </c>
      <c r="C7" s="48" t="s">
        <v>680</v>
      </c>
      <c r="D7" s="32"/>
      <c r="E7" s="45"/>
      <c r="F7" s="24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20.25">
      <c r="A8" s="46"/>
      <c r="B8" s="25"/>
      <c r="C8" s="48" t="s">
        <v>681</v>
      </c>
      <c r="D8" s="32"/>
      <c r="E8" s="45"/>
      <c r="F8" s="24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0.25">
      <c r="A9" s="49"/>
      <c r="B9" s="26"/>
      <c r="C9" s="50"/>
      <c r="D9" s="33"/>
      <c r="E9" s="7"/>
      <c r="F9" s="6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20.25">
      <c r="A10" s="46">
        <v>2</v>
      </c>
      <c r="B10" s="25" t="s">
        <v>682</v>
      </c>
      <c r="C10" s="48" t="s">
        <v>683</v>
      </c>
      <c r="D10" s="11">
        <v>1200000</v>
      </c>
      <c r="E10" s="45" t="s">
        <v>174</v>
      </c>
      <c r="F10" s="24" t="s">
        <v>50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20.25">
      <c r="A11" s="46"/>
      <c r="B11" s="25" t="s">
        <v>684</v>
      </c>
      <c r="C11" s="48"/>
      <c r="D11" s="32"/>
      <c r="E11" s="45" t="s">
        <v>72</v>
      </c>
      <c r="F11" s="24" t="s">
        <v>180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20.25">
      <c r="A12" s="49"/>
      <c r="B12" s="26"/>
      <c r="C12" s="50"/>
      <c r="D12" s="33"/>
      <c r="E12" s="7"/>
      <c r="F12" s="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20.25">
      <c r="A13" s="46">
        <v>3</v>
      </c>
      <c r="B13" s="25" t="s">
        <v>685</v>
      </c>
      <c r="C13" s="48" t="s">
        <v>687</v>
      </c>
      <c r="D13" s="11">
        <v>19213600</v>
      </c>
      <c r="E13" s="3" t="s">
        <v>174</v>
      </c>
      <c r="F13" s="45" t="s">
        <v>688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20.25">
      <c r="A14" s="46"/>
      <c r="B14" s="25" t="s">
        <v>686</v>
      </c>
      <c r="C14" s="48"/>
      <c r="D14" s="32"/>
      <c r="E14" s="24" t="s">
        <v>72</v>
      </c>
      <c r="F14" s="45" t="s">
        <v>689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20.25">
      <c r="A15" s="46"/>
      <c r="B15" s="25"/>
      <c r="C15" s="48"/>
      <c r="D15" s="32"/>
      <c r="E15" s="24"/>
      <c r="F15" s="45" t="s">
        <v>72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ht="20.25">
      <c r="A16" s="49"/>
      <c r="B16" s="26"/>
      <c r="C16" s="50"/>
      <c r="D16" s="33"/>
      <c r="E16" s="7"/>
      <c r="F16" s="6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20.25">
      <c r="A17" s="46">
        <v>4</v>
      </c>
      <c r="B17" s="25" t="s">
        <v>638</v>
      </c>
      <c r="C17" s="175" t="s">
        <v>645</v>
      </c>
      <c r="D17" s="11">
        <v>1176000</v>
      </c>
      <c r="E17" s="45" t="s">
        <v>167</v>
      </c>
      <c r="F17" s="24" t="s">
        <v>639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20.25">
      <c r="A18" s="46"/>
      <c r="B18" s="25" t="s">
        <v>641</v>
      </c>
      <c r="C18" s="48" t="s">
        <v>646</v>
      </c>
      <c r="D18" s="32"/>
      <c r="E18" s="45" t="s">
        <v>72</v>
      </c>
      <c r="F18" s="24" t="s">
        <v>178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20.25">
      <c r="A19" s="46"/>
      <c r="B19" s="25" t="s">
        <v>642</v>
      </c>
      <c r="C19" s="48" t="s">
        <v>647</v>
      </c>
      <c r="D19" s="32"/>
      <c r="E19" s="45"/>
      <c r="F19" s="24" t="s">
        <v>640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20.25">
      <c r="A20" s="46"/>
      <c r="B20" s="25" t="s">
        <v>643</v>
      </c>
      <c r="C20" s="48"/>
      <c r="D20" s="32"/>
      <c r="E20" s="45"/>
      <c r="F20" s="24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20.25">
      <c r="A21" s="46"/>
      <c r="B21" s="25" t="s">
        <v>644</v>
      </c>
      <c r="C21" s="48"/>
      <c r="D21" s="32"/>
      <c r="E21" s="45"/>
      <c r="F21" s="24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20.25">
      <c r="A22" s="49"/>
      <c r="B22" s="26"/>
      <c r="C22" s="50"/>
      <c r="D22" s="33"/>
      <c r="E22" s="7"/>
      <c r="F22" s="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20.25">
      <c r="A23" s="222">
        <v>38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</row>
    <row r="24" spans="1:18" ht="20.25">
      <c r="A24" s="146"/>
      <c r="B24" s="47"/>
      <c r="C24" s="220"/>
      <c r="D24" s="27"/>
      <c r="E24" s="45"/>
      <c r="F24" s="45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20.25">
      <c r="A25" s="146"/>
      <c r="B25" s="47"/>
      <c r="C25" s="220"/>
      <c r="D25" s="27"/>
      <c r="E25" s="45"/>
      <c r="F25" s="45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20.25">
      <c r="A26" s="146"/>
      <c r="B26" s="47"/>
      <c r="C26" s="220"/>
      <c r="D26" s="27"/>
      <c r="E26" s="45"/>
      <c r="F26" s="45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20.25">
      <c r="A27" s="146"/>
      <c r="B27" s="47"/>
      <c r="C27" s="220"/>
      <c r="D27" s="27"/>
      <c r="E27" s="45"/>
      <c r="F27" s="45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20.25">
      <c r="A28" s="46">
        <v>5</v>
      </c>
      <c r="B28" s="25" t="s">
        <v>648</v>
      </c>
      <c r="C28" s="48" t="s">
        <v>650</v>
      </c>
      <c r="D28" s="11">
        <v>1800000</v>
      </c>
      <c r="E28" s="45" t="s">
        <v>120</v>
      </c>
      <c r="F28" s="24" t="s">
        <v>178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ht="20.25">
      <c r="A29" s="46"/>
      <c r="B29" s="25" t="s">
        <v>649</v>
      </c>
      <c r="C29" s="48" t="s">
        <v>651</v>
      </c>
      <c r="D29" s="32"/>
      <c r="E29" s="45" t="s">
        <v>64</v>
      </c>
      <c r="F29" s="24" t="s">
        <v>659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20.25">
      <c r="A30" s="46"/>
      <c r="B30" s="25"/>
      <c r="C30" s="48" t="s">
        <v>652</v>
      </c>
      <c r="D30" s="32"/>
      <c r="E30" s="45" t="s">
        <v>658</v>
      </c>
      <c r="F30" s="24" t="s">
        <v>177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20.25">
      <c r="A31" s="46"/>
      <c r="B31" s="25"/>
      <c r="C31" s="48" t="s">
        <v>653</v>
      </c>
      <c r="D31" s="32"/>
      <c r="E31" s="45"/>
      <c r="F31" s="24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20.25">
      <c r="A32" s="46"/>
      <c r="B32" s="25"/>
      <c r="C32" s="48" t="s">
        <v>654</v>
      </c>
      <c r="D32" s="32"/>
      <c r="E32" s="45"/>
      <c r="F32" s="24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20.25">
      <c r="A33" s="46"/>
      <c r="B33" s="25"/>
      <c r="C33" s="48" t="s">
        <v>655</v>
      </c>
      <c r="D33" s="32"/>
      <c r="E33" s="45"/>
      <c r="F33" s="24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20.25">
      <c r="A34" s="46"/>
      <c r="B34" s="25"/>
      <c r="C34" s="48" t="s">
        <v>656</v>
      </c>
      <c r="D34" s="32"/>
      <c r="E34" s="45"/>
      <c r="F34" s="24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20.25">
      <c r="A35" s="46"/>
      <c r="B35" s="25"/>
      <c r="C35" s="48" t="s">
        <v>657</v>
      </c>
      <c r="D35" s="32"/>
      <c r="E35" s="45"/>
      <c r="F35" s="24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20.25">
      <c r="A36" s="6"/>
      <c r="B36" s="26"/>
      <c r="C36" s="26"/>
      <c r="D36" s="33"/>
      <c r="E36" s="38"/>
      <c r="F36" s="6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20.25">
      <c r="A37" s="46">
        <v>6</v>
      </c>
      <c r="B37" s="25" t="s">
        <v>660</v>
      </c>
      <c r="C37" s="175" t="s">
        <v>661</v>
      </c>
      <c r="D37" s="11">
        <v>26000</v>
      </c>
      <c r="E37" s="45" t="s">
        <v>667</v>
      </c>
      <c r="F37" s="24" t="s">
        <v>665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20.25">
      <c r="A38" s="46"/>
      <c r="B38" s="25"/>
      <c r="C38" s="48" t="s">
        <v>662</v>
      </c>
      <c r="D38" s="32"/>
      <c r="E38" s="45" t="s">
        <v>668</v>
      </c>
      <c r="F38" s="24" t="s">
        <v>120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20.25">
      <c r="A39" s="46"/>
      <c r="B39" s="25"/>
      <c r="C39" s="48" t="s">
        <v>663</v>
      </c>
      <c r="D39" s="32"/>
      <c r="E39" s="45" t="s">
        <v>64</v>
      </c>
      <c r="F39" s="24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20.25">
      <c r="A40" s="46"/>
      <c r="B40" s="25"/>
      <c r="C40" s="48" t="s">
        <v>662</v>
      </c>
      <c r="D40" s="32"/>
      <c r="E40" s="45"/>
      <c r="F40" s="24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20.25">
      <c r="A41" s="46"/>
      <c r="B41" s="25"/>
      <c r="C41" s="48" t="s">
        <v>664</v>
      </c>
      <c r="D41" s="32"/>
      <c r="E41" s="45"/>
      <c r="F41" s="24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20.25">
      <c r="A42" s="46"/>
      <c r="B42" s="25"/>
      <c r="C42" s="48" t="s">
        <v>666</v>
      </c>
      <c r="D42" s="32"/>
      <c r="E42" s="45"/>
      <c r="F42" s="24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ht="20.25">
      <c r="A43" s="49"/>
      <c r="B43" s="26"/>
      <c r="C43" s="50"/>
      <c r="D43" s="33"/>
      <c r="E43" s="7"/>
      <c r="F43" s="6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20.25">
      <c r="A44" s="225">
        <v>39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</row>
    <row r="45" spans="1:18" ht="20.25">
      <c r="A45" s="146"/>
      <c r="B45" s="47"/>
      <c r="C45" s="220"/>
      <c r="D45" s="27"/>
      <c r="E45" s="45"/>
      <c r="F45" s="45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20.25">
      <c r="A46" s="146"/>
      <c r="B46" s="47"/>
      <c r="C46" s="220"/>
      <c r="D46" s="27"/>
      <c r="E46" s="45"/>
      <c r="F46" s="45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20.25">
      <c r="A47" s="146"/>
      <c r="B47" s="47"/>
      <c r="C47" s="220"/>
      <c r="D47" s="237"/>
      <c r="E47" s="45"/>
      <c r="F47" s="45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20.25">
      <c r="A48" s="146"/>
      <c r="B48" s="47"/>
      <c r="C48" s="220"/>
      <c r="D48" s="27"/>
      <c r="E48" s="45"/>
      <c r="F48" s="45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20.25">
      <c r="A49" s="146"/>
      <c r="B49" s="47"/>
      <c r="C49" s="220"/>
      <c r="D49" s="27"/>
      <c r="E49" s="45"/>
      <c r="F49" s="45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20.25">
      <c r="A50" s="45"/>
      <c r="B50" s="47"/>
      <c r="C50" s="47"/>
      <c r="D50" s="27"/>
      <c r="E50" s="238"/>
      <c r="F50" s="45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20.25">
      <c r="A51" s="225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</row>
    <row r="53" spans="1:18" ht="20.25">
      <c r="A53" s="46">
        <v>7</v>
      </c>
      <c r="B53" s="25" t="s">
        <v>669</v>
      </c>
      <c r="C53" s="48" t="s">
        <v>671</v>
      </c>
      <c r="D53" s="11">
        <v>5750</v>
      </c>
      <c r="E53" s="45"/>
      <c r="F53" s="24" t="s">
        <v>665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20.25">
      <c r="A54" s="46"/>
      <c r="B54" s="25" t="s">
        <v>670</v>
      </c>
      <c r="C54" s="48" t="s">
        <v>119</v>
      </c>
      <c r="D54" s="32"/>
      <c r="E54" s="45"/>
      <c r="F54" s="24" t="s">
        <v>120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20.25">
      <c r="A55" s="49"/>
      <c r="B55" s="26"/>
      <c r="C55" s="50"/>
      <c r="D55" s="33"/>
      <c r="E55" s="7"/>
      <c r="F55" s="6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20.25">
      <c r="A56" s="46">
        <v>8</v>
      </c>
      <c r="B56" s="25" t="s">
        <v>672</v>
      </c>
      <c r="C56" s="48" t="s">
        <v>674</v>
      </c>
      <c r="D56" s="11">
        <v>6400</v>
      </c>
      <c r="E56" s="45"/>
      <c r="F56" s="24" t="s">
        <v>665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20.25">
      <c r="A57" s="46"/>
      <c r="B57" s="25" t="s">
        <v>673</v>
      </c>
      <c r="C57" s="48" t="s">
        <v>675</v>
      </c>
      <c r="D57" s="32"/>
      <c r="E57" s="45"/>
      <c r="F57" s="24" t="s">
        <v>120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20.25">
      <c r="A58" s="46"/>
      <c r="B58" s="25"/>
      <c r="C58" s="48" t="s">
        <v>30</v>
      </c>
      <c r="D58" s="32"/>
      <c r="E58" s="45"/>
      <c r="F58" s="24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20.25">
      <c r="A59" s="49"/>
      <c r="B59" s="26"/>
      <c r="C59" s="50"/>
      <c r="D59" s="33"/>
      <c r="E59" s="7"/>
      <c r="F59" s="6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ht="20.25">
      <c r="A60" s="46">
        <v>9</v>
      </c>
      <c r="B60" s="25" t="s">
        <v>716</v>
      </c>
      <c r="C60" s="48" t="s">
        <v>718</v>
      </c>
      <c r="D60" s="239">
        <v>1474671000</v>
      </c>
      <c r="E60" s="45" t="s">
        <v>721</v>
      </c>
      <c r="F60" s="24" t="s">
        <v>727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20.25">
      <c r="A61" s="46"/>
      <c r="B61" s="25" t="s">
        <v>717</v>
      </c>
      <c r="C61" s="48" t="s">
        <v>719</v>
      </c>
      <c r="D61" s="32"/>
      <c r="E61" s="45" t="s">
        <v>722</v>
      </c>
      <c r="F61" s="24" t="s">
        <v>728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20.25">
      <c r="A62" s="46"/>
      <c r="B62" s="25"/>
      <c r="C62" s="48" t="s">
        <v>720</v>
      </c>
      <c r="D62" s="32"/>
      <c r="E62" s="45" t="s">
        <v>723</v>
      </c>
      <c r="F62" s="24" t="s">
        <v>729</v>
      </c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20.25">
      <c r="A63" s="46"/>
      <c r="B63" s="25"/>
      <c r="C63" s="48"/>
      <c r="D63" s="32"/>
      <c r="E63" s="45" t="s">
        <v>724</v>
      </c>
      <c r="F63" s="24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20.25">
      <c r="A64" s="46"/>
      <c r="B64" s="25"/>
      <c r="C64" s="48"/>
      <c r="D64" s="32"/>
      <c r="E64" s="45" t="s">
        <v>725</v>
      </c>
      <c r="F64" s="24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20.25">
      <c r="A65" s="46"/>
      <c r="B65" s="25"/>
      <c r="C65" s="48"/>
      <c r="D65" s="32"/>
      <c r="E65" s="45" t="s">
        <v>726</v>
      </c>
      <c r="F65" s="24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20.25">
      <c r="A66" s="6"/>
      <c r="B66" s="26"/>
      <c r="C66" s="26"/>
      <c r="D66" s="33"/>
      <c r="E66" s="38"/>
      <c r="F66" s="6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78" ht="20.25">
      <c r="C78" s="34">
        <f>SUM(D5:D60)</f>
        <v>1507153050</v>
      </c>
    </row>
    <row r="86" ht="20.25">
      <c r="C86" s="34"/>
    </row>
  </sheetData>
  <sheetProtection/>
  <mergeCells count="5">
    <mergeCell ref="G3:I3"/>
    <mergeCell ref="J3:R3"/>
    <mergeCell ref="A51:R51"/>
    <mergeCell ref="A23:R23"/>
    <mergeCell ref="A44:R44"/>
  </mergeCells>
  <printOptions/>
  <pageMargins left="0.393700787401575" right="0.393700787401575" top="0.55" bottom="0.15748031496063" header="0.31" footer="0.118110236220472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34"/>
  <sheetViews>
    <sheetView zoomScale="130" zoomScaleNormal="130" zoomScalePageLayoutView="0" workbookViewId="0" topLeftCell="A7">
      <selection activeCell="A18" sqref="A18:R18"/>
    </sheetView>
  </sheetViews>
  <sheetFormatPr defaultColWidth="9.140625" defaultRowHeight="12.75"/>
  <cols>
    <col min="1" max="1" width="5.140625" style="2" customWidth="1"/>
    <col min="2" max="2" width="25.140625" style="2" customWidth="1"/>
    <col min="3" max="3" width="31.8515625" style="2" customWidth="1"/>
    <col min="4" max="4" width="10.140625" style="2" customWidth="1"/>
    <col min="5" max="5" width="10.7109375" style="2" customWidth="1"/>
    <col min="6" max="6" width="10.8515625" style="2" customWidth="1"/>
    <col min="7" max="7" width="3.57421875" style="2" customWidth="1"/>
    <col min="8" max="8" width="3.421875" style="2" customWidth="1"/>
    <col min="9" max="9" width="3.7109375" style="2" customWidth="1"/>
    <col min="10" max="10" width="3.28125" style="2" customWidth="1"/>
    <col min="11" max="13" width="4.140625" style="2" customWidth="1"/>
    <col min="14" max="14" width="3.7109375" style="2" customWidth="1"/>
    <col min="15" max="17" width="3.57421875" style="2" customWidth="1"/>
    <col min="18" max="18" width="3.8515625" style="2" customWidth="1"/>
    <col min="19" max="16384" width="9.140625" style="2" customWidth="1"/>
  </cols>
  <sheetData>
    <row r="1" spans="1:18" ht="19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35</v>
      </c>
      <c r="P1" s="1"/>
      <c r="Q1" s="1"/>
      <c r="R1" s="1"/>
    </row>
    <row r="2" spans="1:18" ht="19.5">
      <c r="A2" s="231" t="s">
        <v>36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19.5">
      <c r="A3" s="231" t="s">
        <v>354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 ht="19.5">
      <c r="A4" s="231" t="s">
        <v>37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5" ht="19.5">
      <c r="A5" s="130" t="s">
        <v>355</v>
      </c>
      <c r="B5" s="85"/>
      <c r="C5" s="85"/>
      <c r="D5" s="85"/>
      <c r="E5" s="85"/>
    </row>
    <row r="6" spans="1:5" ht="19.5">
      <c r="A6" s="130" t="s">
        <v>353</v>
      </c>
      <c r="B6" s="85"/>
      <c r="C6" s="85"/>
      <c r="D6" s="85"/>
      <c r="E6" s="85"/>
    </row>
    <row r="7" spans="1:18" s="5" customFormat="1" ht="18.75">
      <c r="A7" s="3" t="s">
        <v>16</v>
      </c>
      <c r="B7" s="3" t="s">
        <v>2</v>
      </c>
      <c r="C7" s="3" t="s">
        <v>38</v>
      </c>
      <c r="D7" s="3" t="s">
        <v>57</v>
      </c>
      <c r="E7" s="4" t="s">
        <v>40</v>
      </c>
      <c r="F7" s="3" t="s">
        <v>42</v>
      </c>
      <c r="G7" s="227" t="s">
        <v>189</v>
      </c>
      <c r="H7" s="227"/>
      <c r="I7" s="228"/>
      <c r="J7" s="229" t="s">
        <v>356</v>
      </c>
      <c r="K7" s="227"/>
      <c r="L7" s="227"/>
      <c r="M7" s="227"/>
      <c r="N7" s="227"/>
      <c r="O7" s="227"/>
      <c r="P7" s="227"/>
      <c r="Q7" s="227"/>
      <c r="R7" s="228"/>
    </row>
    <row r="8" spans="1:18" s="5" customFormat="1" ht="18.75">
      <c r="A8" s="6" t="s">
        <v>17</v>
      </c>
      <c r="B8" s="6"/>
      <c r="C8" s="6" t="s">
        <v>39</v>
      </c>
      <c r="D8" s="6"/>
      <c r="E8" s="7" t="s">
        <v>41</v>
      </c>
      <c r="F8" s="6" t="s">
        <v>41</v>
      </c>
      <c r="G8" s="8" t="s">
        <v>4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10</v>
      </c>
      <c r="N8" s="9" t="s">
        <v>11</v>
      </c>
      <c r="O8" s="9" t="s">
        <v>12</v>
      </c>
      <c r="P8" s="9" t="s">
        <v>13</v>
      </c>
      <c r="Q8" s="9" t="s">
        <v>14</v>
      </c>
      <c r="R8" s="9" t="s">
        <v>15</v>
      </c>
    </row>
    <row r="9" spans="1:19" s="5" customFormat="1" ht="18.75">
      <c r="A9" s="24">
        <v>1</v>
      </c>
      <c r="B9" s="25" t="s">
        <v>73</v>
      </c>
      <c r="C9" s="25" t="s">
        <v>198</v>
      </c>
      <c r="D9" s="23">
        <v>300000</v>
      </c>
      <c r="E9" s="24" t="s">
        <v>71</v>
      </c>
      <c r="F9" s="24" t="s">
        <v>133</v>
      </c>
      <c r="G9" s="125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8"/>
    </row>
    <row r="10" spans="1:18" s="5" customFormat="1" ht="18.75">
      <c r="A10" s="24"/>
      <c r="B10" s="25" t="s">
        <v>134</v>
      </c>
      <c r="C10" s="25" t="s">
        <v>199</v>
      </c>
      <c r="D10" s="24"/>
      <c r="E10" s="24" t="s">
        <v>72</v>
      </c>
      <c r="F10" s="24" t="s">
        <v>18</v>
      </c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</row>
    <row r="11" spans="1:18" s="5" customFormat="1" ht="18.75">
      <c r="A11" s="24"/>
      <c r="B11" s="25" t="s">
        <v>146</v>
      </c>
      <c r="C11" s="25" t="s">
        <v>200</v>
      </c>
      <c r="D11" s="23"/>
      <c r="E11" s="24"/>
      <c r="F11" s="24"/>
      <c r="G11" s="125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spans="1:18" s="5" customFormat="1" ht="18.75">
      <c r="A12" s="24"/>
      <c r="B12" s="25" t="s">
        <v>24</v>
      </c>
      <c r="C12" s="25" t="s">
        <v>201</v>
      </c>
      <c r="D12" s="140"/>
      <c r="E12" s="25"/>
      <c r="F12" s="25"/>
      <c r="G12" s="12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1:18" s="5" customFormat="1" ht="18.75">
      <c r="A13" s="24"/>
      <c r="B13" s="127"/>
      <c r="C13" s="127"/>
      <c r="D13" s="24"/>
      <c r="E13" s="45"/>
      <c r="F13" s="24"/>
      <c r="G13" s="125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18" s="5" customFormat="1" ht="18.75">
      <c r="A14" s="24"/>
      <c r="B14" s="127"/>
      <c r="C14" s="127"/>
      <c r="D14" s="24"/>
      <c r="E14" s="45"/>
      <c r="F14" s="24"/>
      <c r="G14" s="125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</row>
    <row r="15" spans="1:18" s="5" customFormat="1" ht="18.75">
      <c r="A15" s="24"/>
      <c r="B15" s="127"/>
      <c r="C15" s="127"/>
      <c r="D15" s="24"/>
      <c r="E15" s="45"/>
      <c r="F15" s="24"/>
      <c r="G15" s="12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</row>
    <row r="16" spans="1:18" s="5" customFormat="1" ht="18.75">
      <c r="A16" s="24"/>
      <c r="B16" s="127"/>
      <c r="C16" s="127"/>
      <c r="D16" s="24"/>
      <c r="E16" s="45"/>
      <c r="F16" s="24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</row>
    <row r="17" spans="1:18" ht="19.5">
      <c r="A17" s="15"/>
      <c r="B17" s="16"/>
      <c r="C17" s="16"/>
      <c r="D17" s="1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20.25">
      <c r="A18" s="230">
        <v>7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</row>
    <row r="19" spans="1:18" ht="20.25">
      <c r="A19" s="230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</row>
    <row r="23" ht="20.25">
      <c r="B23" s="20"/>
    </row>
    <row r="26" ht="19.5">
      <c r="D26" s="18"/>
    </row>
    <row r="28" spans="2:3" ht="19.5">
      <c r="B28" s="14"/>
      <c r="C28" s="28"/>
    </row>
    <row r="34" ht="19.5">
      <c r="D34" s="19"/>
    </row>
  </sheetData>
  <sheetProtection/>
  <mergeCells count="7">
    <mergeCell ref="G7:I7"/>
    <mergeCell ref="J7:R7"/>
    <mergeCell ref="A19:R19"/>
    <mergeCell ref="A18:R18"/>
    <mergeCell ref="A2:R2"/>
    <mergeCell ref="A3:R3"/>
    <mergeCell ref="A4:R4"/>
  </mergeCells>
  <printOptions/>
  <pageMargins left="0.42" right="0.36" top="0.7" bottom="0.15748031496063" header="0.511811023622047" footer="0.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zoomScale="130" zoomScaleNormal="130" zoomScalePageLayoutView="0" workbookViewId="0" topLeftCell="A22">
      <selection activeCell="E9" sqref="E9"/>
    </sheetView>
  </sheetViews>
  <sheetFormatPr defaultColWidth="9.140625" defaultRowHeight="12.75"/>
  <cols>
    <col min="1" max="1" width="4.57421875" style="85" customWidth="1"/>
    <col min="2" max="2" width="23.8515625" style="85" customWidth="1"/>
    <col min="3" max="3" width="30.7109375" style="85" customWidth="1"/>
    <col min="4" max="4" width="11.140625" style="85" bestFit="1" customWidth="1"/>
    <col min="5" max="5" width="11.140625" style="85" customWidth="1"/>
    <col min="6" max="6" width="9.8515625" style="85" customWidth="1"/>
    <col min="7" max="7" width="3.7109375" style="85" customWidth="1"/>
    <col min="8" max="9" width="4.140625" style="85" customWidth="1"/>
    <col min="10" max="10" width="3.57421875" style="85" customWidth="1"/>
    <col min="11" max="16" width="4.140625" style="85" customWidth="1"/>
    <col min="17" max="17" width="3.8515625" style="85" customWidth="1"/>
    <col min="18" max="18" width="4.140625" style="85" customWidth="1"/>
    <col min="19" max="16384" width="9.140625" style="85" customWidth="1"/>
  </cols>
  <sheetData>
    <row r="1" ht="18.75">
      <c r="A1" s="130" t="s">
        <v>355</v>
      </c>
    </row>
    <row r="2" spans="1:4" ht="18.75">
      <c r="A2" s="130" t="s">
        <v>357</v>
      </c>
      <c r="D2" s="143"/>
    </row>
    <row r="3" spans="1:18" ht="25.5" customHeight="1">
      <c r="A3" s="3" t="s">
        <v>16</v>
      </c>
      <c r="B3" s="3" t="s">
        <v>2</v>
      </c>
      <c r="C3" s="3" t="s">
        <v>38</v>
      </c>
      <c r="D3" s="3" t="s">
        <v>57</v>
      </c>
      <c r="E3" s="4" t="s">
        <v>40</v>
      </c>
      <c r="F3" s="3" t="s">
        <v>42</v>
      </c>
      <c r="G3" s="227" t="s">
        <v>189</v>
      </c>
      <c r="H3" s="227"/>
      <c r="I3" s="228"/>
      <c r="J3" s="229" t="s">
        <v>356</v>
      </c>
      <c r="K3" s="227"/>
      <c r="L3" s="227"/>
      <c r="M3" s="227"/>
      <c r="N3" s="227"/>
      <c r="O3" s="227"/>
      <c r="P3" s="227"/>
      <c r="Q3" s="227"/>
      <c r="R3" s="228"/>
    </row>
    <row r="4" spans="1:18" ht="18.75">
      <c r="A4" s="6" t="s">
        <v>17</v>
      </c>
      <c r="B4" s="6"/>
      <c r="C4" s="6" t="s">
        <v>39</v>
      </c>
      <c r="D4" s="6"/>
      <c r="E4" s="7" t="s">
        <v>41</v>
      </c>
      <c r="F4" s="6" t="s">
        <v>41</v>
      </c>
      <c r="G4" s="124" t="s">
        <v>4</v>
      </c>
      <c r="H4" s="131" t="s">
        <v>5</v>
      </c>
      <c r="I4" s="131" t="s">
        <v>6</v>
      </c>
      <c r="J4" s="131" t="s">
        <v>7</v>
      </c>
      <c r="K4" s="131" t="s">
        <v>8</v>
      </c>
      <c r="L4" s="131" t="s">
        <v>9</v>
      </c>
      <c r="M4" s="131" t="s">
        <v>10</v>
      </c>
      <c r="N4" s="131" t="s">
        <v>11</v>
      </c>
      <c r="O4" s="131" t="s">
        <v>12</v>
      </c>
      <c r="P4" s="131" t="s">
        <v>13</v>
      </c>
      <c r="Q4" s="131" t="s">
        <v>14</v>
      </c>
      <c r="R4" s="131" t="s">
        <v>15</v>
      </c>
    </row>
    <row r="5" spans="1:19" ht="18.75">
      <c r="A5" s="21">
        <v>1</v>
      </c>
      <c r="B5" s="22" t="s">
        <v>190</v>
      </c>
      <c r="C5" s="132" t="s">
        <v>193</v>
      </c>
      <c r="D5" s="23">
        <v>20000</v>
      </c>
      <c r="E5" s="3" t="s">
        <v>196</v>
      </c>
      <c r="F5" s="3" t="s">
        <v>133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33"/>
    </row>
    <row r="6" spans="1:18" ht="18.75">
      <c r="A6" s="24"/>
      <c r="B6" s="25" t="s">
        <v>191</v>
      </c>
      <c r="C6" s="127" t="s">
        <v>194</v>
      </c>
      <c r="D6" s="25"/>
      <c r="E6" s="24" t="s">
        <v>197</v>
      </c>
      <c r="F6" s="24" t="s">
        <v>18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8.75">
      <c r="A7" s="24"/>
      <c r="B7" s="25" t="s">
        <v>192</v>
      </c>
      <c r="C7" s="127" t="s">
        <v>195</v>
      </c>
      <c r="D7" s="134"/>
      <c r="E7" s="25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.75">
      <c r="A8" s="24"/>
      <c r="B8" s="25" t="s">
        <v>72</v>
      </c>
      <c r="C8" s="127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6"/>
      <c r="B9" s="26"/>
      <c r="C9" s="13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8.75">
      <c r="A10" s="24">
        <v>2</v>
      </c>
      <c r="B10" s="22" t="s">
        <v>182</v>
      </c>
      <c r="C10" s="132" t="s">
        <v>186</v>
      </c>
      <c r="D10" s="23">
        <v>40000</v>
      </c>
      <c r="E10" s="3" t="s">
        <v>71</v>
      </c>
      <c r="F10" s="3" t="s">
        <v>133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8.75">
      <c r="A11" s="24"/>
      <c r="B11" s="25" t="s">
        <v>183</v>
      </c>
      <c r="C11" s="127" t="s">
        <v>690</v>
      </c>
      <c r="D11" s="25"/>
      <c r="E11" s="24" t="s">
        <v>72</v>
      </c>
      <c r="F11" s="24" t="s">
        <v>18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8.75">
      <c r="A12" s="24"/>
      <c r="B12" s="25" t="s">
        <v>184</v>
      </c>
      <c r="C12" s="127" t="s">
        <v>187</v>
      </c>
      <c r="D12" s="134"/>
      <c r="E12" s="25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8.75">
      <c r="A13" s="24"/>
      <c r="B13" s="25" t="s">
        <v>185</v>
      </c>
      <c r="C13" s="127" t="s">
        <v>188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8.75">
      <c r="A14" s="6"/>
      <c r="B14" s="26"/>
      <c r="C14" s="13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8.75">
      <c r="A15" s="24">
        <v>3</v>
      </c>
      <c r="B15" s="25" t="s">
        <v>74</v>
      </c>
      <c r="C15" s="25" t="s">
        <v>358</v>
      </c>
      <c r="D15" s="139">
        <v>150000</v>
      </c>
      <c r="E15" s="24" t="s">
        <v>71</v>
      </c>
      <c r="F15" s="3" t="s">
        <v>133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8.75">
      <c r="A16" s="24"/>
      <c r="B16" s="25" t="s">
        <v>75</v>
      </c>
      <c r="C16" s="25" t="s">
        <v>359</v>
      </c>
      <c r="D16" s="24"/>
      <c r="E16" s="24" t="s">
        <v>72</v>
      </c>
      <c r="F16" s="24" t="s">
        <v>18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8.75">
      <c r="A17" s="6"/>
      <c r="B17" s="26"/>
      <c r="C17" s="13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20.25">
      <c r="A18" s="230">
        <v>8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</row>
    <row r="19" spans="1:18" ht="20.25">
      <c r="A19" s="230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</row>
    <row r="20" spans="3:5" ht="18.75">
      <c r="C20" s="47"/>
      <c r="D20" s="138"/>
      <c r="E20" s="47"/>
    </row>
    <row r="25" ht="18.75">
      <c r="D25" s="59"/>
    </row>
    <row r="29" ht="18.75">
      <c r="C29" s="142">
        <f>D5+D10+D15</f>
        <v>210000</v>
      </c>
    </row>
  </sheetData>
  <sheetProtection/>
  <mergeCells count="4">
    <mergeCell ref="G3:I3"/>
    <mergeCell ref="J3:R3"/>
    <mergeCell ref="A19:R19"/>
    <mergeCell ref="A18:R18"/>
  </mergeCells>
  <printOptions/>
  <pageMargins left="0.34" right="0.393700787401575" top="0.984251968503937" bottom="0.14" header="0.511811023622047" footer="0.1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92"/>
  <sheetViews>
    <sheetView zoomScale="115" zoomScaleNormal="115" zoomScalePageLayoutView="0" workbookViewId="0" topLeftCell="A85">
      <selection activeCell="E48" sqref="E48"/>
    </sheetView>
  </sheetViews>
  <sheetFormatPr defaultColWidth="9.140625" defaultRowHeight="12.75"/>
  <cols>
    <col min="1" max="1" width="5.00390625" style="85" customWidth="1"/>
    <col min="2" max="2" width="26.28125" style="85" customWidth="1"/>
    <col min="3" max="3" width="38.7109375" style="85" customWidth="1"/>
    <col min="4" max="4" width="11.421875" style="85" customWidth="1"/>
    <col min="5" max="5" width="12.421875" style="85" customWidth="1"/>
    <col min="6" max="6" width="11.7109375" style="85" customWidth="1"/>
    <col min="7" max="10" width="3.140625" style="85" customWidth="1"/>
    <col min="11" max="11" width="3.28125" style="85" customWidth="1"/>
    <col min="12" max="12" width="3.421875" style="85" customWidth="1"/>
    <col min="13" max="13" width="3.57421875" style="85" customWidth="1"/>
    <col min="14" max="16" width="3.28125" style="85" customWidth="1"/>
    <col min="17" max="17" width="3.00390625" style="85" customWidth="1"/>
    <col min="18" max="18" width="3.28125" style="85" customWidth="1"/>
    <col min="19" max="19" width="13.8515625" style="85" bestFit="1" customWidth="1"/>
    <col min="20" max="22" width="9.140625" style="85" customWidth="1"/>
    <col min="23" max="23" width="10.28125" style="85" bestFit="1" customWidth="1"/>
    <col min="24" max="16384" width="9.140625" style="85" customWidth="1"/>
  </cols>
  <sheetData>
    <row r="1" spans="1:5" ht="18.75">
      <c r="A1" s="130" t="s">
        <v>360</v>
      </c>
      <c r="B1" s="133"/>
      <c r="E1" s="145"/>
    </row>
    <row r="2" ht="18.75">
      <c r="A2" s="130" t="s">
        <v>361</v>
      </c>
    </row>
    <row r="3" spans="1:19" ht="18.75">
      <c r="A3" s="3" t="s">
        <v>16</v>
      </c>
      <c r="B3" s="3" t="s">
        <v>2</v>
      </c>
      <c r="C3" s="3" t="s">
        <v>38</v>
      </c>
      <c r="D3" s="3" t="s">
        <v>57</v>
      </c>
      <c r="E3" s="4" t="s">
        <v>40</v>
      </c>
      <c r="F3" s="3" t="s">
        <v>42</v>
      </c>
      <c r="G3" s="227" t="s">
        <v>189</v>
      </c>
      <c r="H3" s="227"/>
      <c r="I3" s="228"/>
      <c r="J3" s="229" t="s">
        <v>356</v>
      </c>
      <c r="K3" s="227"/>
      <c r="L3" s="227"/>
      <c r="M3" s="227"/>
      <c r="N3" s="227"/>
      <c r="O3" s="227"/>
      <c r="P3" s="227"/>
      <c r="Q3" s="227"/>
      <c r="R3" s="228"/>
      <c r="S3" s="109"/>
    </row>
    <row r="4" spans="1:20" ht="18.75">
      <c r="A4" s="6" t="s">
        <v>17</v>
      </c>
      <c r="B4" s="6"/>
      <c r="C4" s="6" t="s">
        <v>39</v>
      </c>
      <c r="D4" s="6"/>
      <c r="E4" s="7" t="s">
        <v>41</v>
      </c>
      <c r="F4" s="6" t="s">
        <v>41</v>
      </c>
      <c r="G4" s="124" t="s">
        <v>4</v>
      </c>
      <c r="H4" s="131" t="s">
        <v>5</v>
      </c>
      <c r="I4" s="131" t="s">
        <v>6</v>
      </c>
      <c r="J4" s="131" t="s">
        <v>7</v>
      </c>
      <c r="K4" s="131" t="s">
        <v>8</v>
      </c>
      <c r="L4" s="131" t="s">
        <v>9</v>
      </c>
      <c r="M4" s="131" t="s">
        <v>10</v>
      </c>
      <c r="N4" s="131" t="s">
        <v>11</v>
      </c>
      <c r="O4" s="131" t="s">
        <v>12</v>
      </c>
      <c r="P4" s="131" t="s">
        <v>13</v>
      </c>
      <c r="Q4" s="131" t="s">
        <v>14</v>
      </c>
      <c r="R4" s="131" t="s">
        <v>15</v>
      </c>
      <c r="S4" s="202"/>
      <c r="T4" s="47"/>
    </row>
    <row r="5" spans="1:19" ht="18.75">
      <c r="A5" s="82">
        <v>1</v>
      </c>
      <c r="B5" s="10" t="s">
        <v>147</v>
      </c>
      <c r="C5" s="152" t="s">
        <v>216</v>
      </c>
      <c r="D5" s="11">
        <v>303200</v>
      </c>
      <c r="E5" s="12" t="s">
        <v>1</v>
      </c>
      <c r="F5" s="12" t="s">
        <v>19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33"/>
    </row>
    <row r="6" spans="1:18" ht="18.75">
      <c r="A6" s="10"/>
      <c r="B6" s="10" t="s">
        <v>215</v>
      </c>
      <c r="C6" s="152" t="s">
        <v>217</v>
      </c>
      <c r="D6" s="10"/>
      <c r="E6" s="12" t="s">
        <v>22</v>
      </c>
      <c r="F6" s="10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8.75">
      <c r="A7" s="10"/>
      <c r="B7" s="10" t="s">
        <v>24</v>
      </c>
      <c r="C7" s="152" t="s">
        <v>218</v>
      </c>
      <c r="D7" s="10"/>
      <c r="E7" s="12" t="s">
        <v>71</v>
      </c>
      <c r="F7" s="10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.75">
      <c r="A8" s="10"/>
      <c r="B8" s="10"/>
      <c r="C8" s="152" t="s">
        <v>125</v>
      </c>
      <c r="D8" s="10"/>
      <c r="E8" s="12" t="s">
        <v>72</v>
      </c>
      <c r="F8" s="10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10"/>
      <c r="B9" s="10"/>
      <c r="C9" s="152" t="s">
        <v>219</v>
      </c>
      <c r="D9" s="10"/>
      <c r="E9" s="10"/>
      <c r="F9" s="1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8.75">
      <c r="A10" s="10"/>
      <c r="B10" s="10"/>
      <c r="C10" s="152" t="s">
        <v>220</v>
      </c>
      <c r="D10" s="152"/>
      <c r="E10" s="152"/>
      <c r="F10" s="152"/>
      <c r="G10" s="25"/>
      <c r="H10" s="153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8.75">
      <c r="A11" s="10"/>
      <c r="B11" s="10"/>
      <c r="C11" s="152" t="s">
        <v>171</v>
      </c>
      <c r="D11" s="152"/>
      <c r="E11" s="152"/>
      <c r="F11" s="152"/>
      <c r="G11" s="25"/>
      <c r="H11" s="153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8.75">
      <c r="A12" s="10"/>
      <c r="B12" s="10"/>
      <c r="C12" s="152" t="s">
        <v>221</v>
      </c>
      <c r="D12" s="152"/>
      <c r="E12" s="152"/>
      <c r="F12" s="152"/>
      <c r="G12" s="25"/>
      <c r="H12" s="153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8.75">
      <c r="A13" s="10"/>
      <c r="B13" s="10"/>
      <c r="C13" s="10" t="s">
        <v>222</v>
      </c>
      <c r="D13" s="152"/>
      <c r="E13" s="152"/>
      <c r="F13" s="152"/>
      <c r="G13" s="25"/>
      <c r="H13" s="47"/>
      <c r="I13" s="109"/>
      <c r="J13" s="109"/>
      <c r="K13" s="109"/>
      <c r="L13" s="109"/>
      <c r="M13" s="109"/>
      <c r="N13" s="109"/>
      <c r="O13" s="109"/>
      <c r="P13" s="109"/>
      <c r="Q13" s="109"/>
      <c r="R13" s="25"/>
    </row>
    <row r="14" spans="1:18" ht="18.75">
      <c r="A14" s="148"/>
      <c r="B14" s="148"/>
      <c r="C14" s="154"/>
      <c r="D14" s="154"/>
      <c r="E14" s="154"/>
      <c r="F14" s="154"/>
      <c r="G14" s="26"/>
      <c r="H14" s="162"/>
      <c r="I14" s="155"/>
      <c r="J14" s="155"/>
      <c r="K14" s="155"/>
      <c r="L14" s="155"/>
      <c r="M14" s="155"/>
      <c r="N14" s="155"/>
      <c r="O14" s="155"/>
      <c r="P14" s="155"/>
      <c r="Q14" s="155"/>
      <c r="R14" s="26"/>
    </row>
    <row r="15" spans="1:19" ht="18.75">
      <c r="A15" s="82">
        <v>2</v>
      </c>
      <c r="B15" s="10" t="s">
        <v>26</v>
      </c>
      <c r="C15" s="10" t="s">
        <v>223</v>
      </c>
      <c r="D15" s="11">
        <v>20000</v>
      </c>
      <c r="E15" s="147" t="s">
        <v>225</v>
      </c>
      <c r="F15" s="12" t="s">
        <v>19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25"/>
      <c r="S15" s="133"/>
    </row>
    <row r="16" spans="1:18" ht="18.75">
      <c r="A16" s="10"/>
      <c r="B16" s="10" t="s">
        <v>76</v>
      </c>
      <c r="C16" s="10" t="s">
        <v>224</v>
      </c>
      <c r="D16" s="152"/>
      <c r="E16" s="12" t="s">
        <v>71</v>
      </c>
      <c r="F16" s="152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25"/>
    </row>
    <row r="17" spans="1:18" ht="18.75">
      <c r="A17" s="10"/>
      <c r="B17" s="10" t="s">
        <v>77</v>
      </c>
      <c r="C17" s="10"/>
      <c r="D17" s="152"/>
      <c r="E17" s="12" t="s">
        <v>72</v>
      </c>
      <c r="F17" s="152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25"/>
    </row>
    <row r="18" spans="1:18" ht="18.75">
      <c r="A18" s="148"/>
      <c r="B18" s="148"/>
      <c r="C18" s="148"/>
      <c r="D18" s="154"/>
      <c r="E18" s="83"/>
      <c r="F18" s="154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26"/>
    </row>
    <row r="19" spans="1:19" ht="18.75">
      <c r="A19" s="82">
        <v>3</v>
      </c>
      <c r="B19" s="25" t="s">
        <v>148</v>
      </c>
      <c r="C19" s="10" t="s">
        <v>226</v>
      </c>
      <c r="D19" s="157">
        <v>1338170</v>
      </c>
      <c r="E19" s="12" t="s">
        <v>23</v>
      </c>
      <c r="F19" s="12" t="s">
        <v>19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133"/>
    </row>
    <row r="20" spans="1:18" ht="18.75">
      <c r="A20" s="10"/>
      <c r="B20" s="25" t="s">
        <v>172</v>
      </c>
      <c r="C20" s="195" t="s">
        <v>227</v>
      </c>
      <c r="D20" s="10"/>
      <c r="E20" s="12" t="s">
        <v>71</v>
      </c>
      <c r="F20" s="10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8.75">
      <c r="A21" s="10"/>
      <c r="B21" s="25" t="s">
        <v>173</v>
      </c>
      <c r="C21" s="160" t="s">
        <v>228</v>
      </c>
      <c r="D21" s="10"/>
      <c r="E21" s="12" t="s">
        <v>72</v>
      </c>
      <c r="F21" s="10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8.75">
      <c r="A22" s="10"/>
      <c r="B22" s="10"/>
      <c r="C22" s="160" t="s">
        <v>229</v>
      </c>
      <c r="D22" s="10"/>
      <c r="E22" s="10"/>
      <c r="F22" s="10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8.75">
      <c r="A23" s="10"/>
      <c r="B23" s="10"/>
      <c r="C23" s="160" t="s">
        <v>230</v>
      </c>
      <c r="D23" s="10"/>
      <c r="E23" s="10"/>
      <c r="F23" s="10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8.75">
      <c r="A24" s="10"/>
      <c r="B24" s="10"/>
      <c r="C24" s="10" t="s">
        <v>231</v>
      </c>
      <c r="D24" s="10"/>
      <c r="E24" s="10"/>
      <c r="F24" s="10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8.75">
      <c r="A25" s="10"/>
      <c r="B25" s="10"/>
      <c r="C25" s="160" t="s">
        <v>232</v>
      </c>
      <c r="D25" s="10"/>
      <c r="E25" s="10"/>
      <c r="F25" s="10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8.75">
      <c r="A26" s="10"/>
      <c r="B26" s="10"/>
      <c r="C26" s="160"/>
      <c r="D26" s="10"/>
      <c r="E26" s="10"/>
      <c r="F26" s="10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8.75">
      <c r="A27" s="148"/>
      <c r="B27" s="148"/>
      <c r="C27" s="161"/>
      <c r="D27" s="148"/>
      <c r="E27" s="148"/>
      <c r="F27" s="148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20.25">
      <c r="A28" s="223">
        <v>9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</row>
    <row r="29" spans="1:18" ht="20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</row>
    <row r="30" spans="1:18" ht="18.75">
      <c r="A30" s="82"/>
      <c r="B30" s="10"/>
      <c r="C30" s="160" t="s">
        <v>233</v>
      </c>
      <c r="D30" s="11"/>
      <c r="E30" s="12"/>
      <c r="F30" s="12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8.75">
      <c r="A31" s="10"/>
      <c r="B31" s="10"/>
      <c r="C31" s="160" t="s">
        <v>234</v>
      </c>
      <c r="D31" s="10"/>
      <c r="E31" s="12"/>
      <c r="F31" s="1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8.75">
      <c r="A32" s="10"/>
      <c r="B32" s="10"/>
      <c r="C32" s="160" t="s">
        <v>235</v>
      </c>
      <c r="D32" s="10"/>
      <c r="E32" s="12"/>
      <c r="F32" s="10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8.75">
      <c r="A33" s="10"/>
      <c r="B33" s="10"/>
      <c r="C33" s="160" t="s">
        <v>362</v>
      </c>
      <c r="D33" s="10"/>
      <c r="E33" s="12"/>
      <c r="F33" s="10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8.75">
      <c r="A34" s="10"/>
      <c r="B34" s="10"/>
      <c r="C34" s="160" t="s">
        <v>363</v>
      </c>
      <c r="D34" s="10"/>
      <c r="E34" s="10"/>
      <c r="F34" s="10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8.75">
      <c r="A35" s="10"/>
      <c r="B35" s="10"/>
      <c r="C35" s="160" t="s">
        <v>364</v>
      </c>
      <c r="D35" s="152"/>
      <c r="E35" s="152"/>
      <c r="F35" s="152"/>
      <c r="G35" s="25"/>
      <c r="H35" s="153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8.75">
      <c r="A36" s="148"/>
      <c r="B36" s="148"/>
      <c r="C36" s="161"/>
      <c r="D36" s="154"/>
      <c r="E36" s="154"/>
      <c r="F36" s="154"/>
      <c r="G36" s="26"/>
      <c r="H36" s="214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8.75">
      <c r="A37" s="12">
        <v>4</v>
      </c>
      <c r="B37" s="25" t="s">
        <v>366</v>
      </c>
      <c r="C37" s="25" t="s">
        <v>367</v>
      </c>
      <c r="D37" s="23">
        <v>31000</v>
      </c>
      <c r="E37" s="12" t="s">
        <v>23</v>
      </c>
      <c r="F37" s="24" t="s">
        <v>19</v>
      </c>
      <c r="G37" s="25"/>
      <c r="H37" s="153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8.75">
      <c r="A38" s="12"/>
      <c r="B38" s="25" t="s">
        <v>365</v>
      </c>
      <c r="C38" s="25" t="s">
        <v>368</v>
      </c>
      <c r="D38" s="23"/>
      <c r="E38" s="12" t="s">
        <v>71</v>
      </c>
      <c r="F38" s="24"/>
      <c r="G38" s="25"/>
      <c r="H38" s="153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8.75">
      <c r="A39" s="12"/>
      <c r="B39" s="25"/>
      <c r="C39" s="25" t="s">
        <v>369</v>
      </c>
      <c r="D39" s="23"/>
      <c r="E39" s="12" t="s">
        <v>72</v>
      </c>
      <c r="F39" s="24"/>
      <c r="G39" s="25"/>
      <c r="H39" s="153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18.75">
      <c r="A40" s="12"/>
      <c r="B40" s="25"/>
      <c r="C40" s="25" t="s">
        <v>370</v>
      </c>
      <c r="D40" s="23"/>
      <c r="E40" s="25"/>
      <c r="F40" s="24"/>
      <c r="G40" s="25"/>
      <c r="H40" s="153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8.75">
      <c r="A41" s="12"/>
      <c r="B41" s="10"/>
      <c r="C41" s="160" t="s">
        <v>371</v>
      </c>
      <c r="D41" s="152"/>
      <c r="E41" s="152"/>
      <c r="F41" s="152"/>
      <c r="G41" s="25"/>
      <c r="H41" s="153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8.75">
      <c r="A42" s="148"/>
      <c r="B42" s="148"/>
      <c r="C42" s="161"/>
      <c r="D42" s="154"/>
      <c r="E42" s="154"/>
      <c r="F42" s="154"/>
      <c r="G42" s="26"/>
      <c r="H42" s="214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8.75">
      <c r="A43" s="12">
        <v>5</v>
      </c>
      <c r="B43" s="10" t="s">
        <v>372</v>
      </c>
      <c r="C43" s="160" t="s">
        <v>374</v>
      </c>
      <c r="D43" s="23">
        <v>11000</v>
      </c>
      <c r="E43" s="12" t="s">
        <v>23</v>
      </c>
      <c r="F43" s="24" t="s">
        <v>19</v>
      </c>
      <c r="G43" s="25"/>
      <c r="H43" s="153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8.75">
      <c r="A44" s="10"/>
      <c r="B44" s="10" t="s">
        <v>373</v>
      </c>
      <c r="C44" s="160" t="s">
        <v>375</v>
      </c>
      <c r="D44" s="23"/>
      <c r="E44" s="12" t="s">
        <v>71</v>
      </c>
      <c r="F44" s="24"/>
      <c r="G44" s="25"/>
      <c r="H44" s="153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8.75">
      <c r="A45" s="10"/>
      <c r="B45" s="10"/>
      <c r="C45" s="160" t="s">
        <v>243</v>
      </c>
      <c r="D45" s="23"/>
      <c r="E45" s="12" t="s">
        <v>72</v>
      </c>
      <c r="F45" s="24"/>
      <c r="G45" s="25"/>
      <c r="H45" s="153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8.75">
      <c r="A46" s="10"/>
      <c r="B46" s="10"/>
      <c r="C46" s="10" t="s">
        <v>244</v>
      </c>
      <c r="D46" s="152"/>
      <c r="E46" s="152"/>
      <c r="F46" s="152"/>
      <c r="G46" s="25"/>
      <c r="H46" s="153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8.75">
      <c r="A47" s="10"/>
      <c r="B47" s="10"/>
      <c r="C47" s="152" t="s">
        <v>376</v>
      </c>
      <c r="D47" s="152"/>
      <c r="E47" s="152"/>
      <c r="F47" s="152"/>
      <c r="G47" s="25"/>
      <c r="H47" s="153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8.75">
      <c r="A48" s="148"/>
      <c r="B48" s="148"/>
      <c r="C48" s="154"/>
      <c r="D48" s="154"/>
      <c r="E48" s="154"/>
      <c r="F48" s="154"/>
      <c r="G48" s="26"/>
      <c r="H48" s="162"/>
      <c r="I48" s="155"/>
      <c r="J48" s="155"/>
      <c r="K48" s="155"/>
      <c r="L48" s="155"/>
      <c r="M48" s="155"/>
      <c r="N48" s="155"/>
      <c r="O48" s="155"/>
      <c r="P48" s="155"/>
      <c r="Q48" s="155"/>
      <c r="R48" s="26"/>
    </row>
    <row r="49" spans="1:18" ht="20.25">
      <c r="A49" s="223">
        <v>10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</row>
    <row r="50" spans="1:18" ht="18.75">
      <c r="A50" s="13"/>
      <c r="B50" s="13"/>
      <c r="C50" s="13"/>
      <c r="D50" s="13"/>
      <c r="E50" s="13"/>
      <c r="F50" s="13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ht="18.75">
      <c r="A51" s="13"/>
      <c r="B51" s="13"/>
      <c r="C51" s="13"/>
      <c r="D51" s="13"/>
      <c r="E51" s="13"/>
      <c r="F51" s="13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ht="18.75">
      <c r="A52" s="13"/>
      <c r="B52" s="13"/>
      <c r="C52" s="13"/>
      <c r="D52" s="13"/>
      <c r="E52" s="13"/>
      <c r="F52" s="13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ht="18.75">
      <c r="A53" s="13"/>
      <c r="B53" s="13"/>
      <c r="C53" s="13"/>
      <c r="D53" s="13"/>
      <c r="E53" s="13"/>
      <c r="F53" s="13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ht="18.75">
      <c r="A54" s="13"/>
      <c r="B54" s="13"/>
      <c r="C54" s="13"/>
      <c r="D54" s="13"/>
      <c r="E54" s="13"/>
      <c r="F54" s="13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ht="18.75">
      <c r="A55" s="13"/>
      <c r="B55" s="13"/>
      <c r="C55" s="13"/>
      <c r="D55" s="13"/>
      <c r="E55" s="13"/>
      <c r="F55" s="13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ht="18.75">
      <c r="A56" s="13"/>
      <c r="B56" s="13"/>
      <c r="C56" s="13"/>
      <c r="D56" s="13"/>
      <c r="E56" s="13"/>
      <c r="F56" s="13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ht="18.75">
      <c r="A57" s="12">
        <v>6</v>
      </c>
      <c r="B57" s="10" t="s">
        <v>113</v>
      </c>
      <c r="C57" s="10" t="s">
        <v>204</v>
      </c>
      <c r="D57" s="11">
        <v>3284390</v>
      </c>
      <c r="E57" s="147" t="s">
        <v>114</v>
      </c>
      <c r="F57" s="12" t="s">
        <v>19</v>
      </c>
      <c r="G57" s="25"/>
      <c r="H57" s="153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8.75">
      <c r="A58" s="10"/>
      <c r="B58" s="10" t="s">
        <v>118</v>
      </c>
      <c r="C58" s="10" t="s">
        <v>205</v>
      </c>
      <c r="D58" s="10"/>
      <c r="E58" s="147" t="s">
        <v>115</v>
      </c>
      <c r="F58" s="10"/>
      <c r="G58" s="25"/>
      <c r="H58" s="153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8.75">
      <c r="A59" s="10"/>
      <c r="B59" s="10"/>
      <c r="C59" s="10" t="s">
        <v>206</v>
      </c>
      <c r="D59" s="10"/>
      <c r="E59" s="147" t="s">
        <v>116</v>
      </c>
      <c r="F59" s="10"/>
      <c r="G59" s="25"/>
      <c r="H59" s="153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8.75">
      <c r="A60" s="10"/>
      <c r="B60" s="10"/>
      <c r="C60" s="10" t="s">
        <v>207</v>
      </c>
      <c r="D60" s="10"/>
      <c r="E60" s="12" t="s">
        <v>117</v>
      </c>
      <c r="F60" s="10"/>
      <c r="G60" s="25"/>
      <c r="H60" s="153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8.75">
      <c r="A61" s="10"/>
      <c r="B61" s="10"/>
      <c r="C61" s="152" t="s">
        <v>378</v>
      </c>
      <c r="D61" s="152"/>
      <c r="E61" s="215" t="s">
        <v>379</v>
      </c>
      <c r="F61" s="152"/>
      <c r="G61" s="25"/>
      <c r="H61" s="153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8.75">
      <c r="A62" s="10"/>
      <c r="B62" s="10"/>
      <c r="C62" s="152" t="s">
        <v>377</v>
      </c>
      <c r="D62" s="152"/>
      <c r="E62" s="215" t="s">
        <v>72</v>
      </c>
      <c r="F62" s="152"/>
      <c r="G62" s="25"/>
      <c r="H62" s="153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8.75">
      <c r="A63" s="148"/>
      <c r="B63" s="148"/>
      <c r="C63" s="154"/>
      <c r="D63" s="154"/>
      <c r="E63" s="154"/>
      <c r="F63" s="154"/>
      <c r="G63" s="26"/>
      <c r="H63" s="214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8.75">
      <c r="A64" s="12">
        <v>7</v>
      </c>
      <c r="B64" s="10" t="s">
        <v>208</v>
      </c>
      <c r="C64" s="10" t="s">
        <v>209</v>
      </c>
      <c r="D64" s="11">
        <v>6244000</v>
      </c>
      <c r="E64" s="147" t="s">
        <v>114</v>
      </c>
      <c r="F64" s="12" t="s">
        <v>19</v>
      </c>
      <c r="G64" s="25"/>
      <c r="H64" s="153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8.75">
      <c r="A65" s="10"/>
      <c r="B65" s="10"/>
      <c r="C65" s="10" t="s">
        <v>210</v>
      </c>
      <c r="D65" s="10"/>
      <c r="E65" s="147" t="s">
        <v>115</v>
      </c>
      <c r="F65" s="10"/>
      <c r="G65" s="25"/>
      <c r="H65" s="153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8.75">
      <c r="A66" s="10"/>
      <c r="B66" s="10"/>
      <c r="C66" s="10" t="s">
        <v>380</v>
      </c>
      <c r="D66" s="10"/>
      <c r="E66" s="147" t="s">
        <v>165</v>
      </c>
      <c r="F66" s="10"/>
      <c r="G66" s="25"/>
      <c r="H66" s="153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8.75">
      <c r="A67" s="10"/>
      <c r="B67" s="10"/>
      <c r="C67" s="10" t="s">
        <v>381</v>
      </c>
      <c r="D67" s="11"/>
      <c r="E67" s="12" t="s">
        <v>122</v>
      </c>
      <c r="F67" s="12"/>
      <c r="G67" s="25"/>
      <c r="H67" s="153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8.75">
      <c r="A68" s="10"/>
      <c r="B68" s="10"/>
      <c r="C68" s="10" t="s">
        <v>382</v>
      </c>
      <c r="D68" s="11"/>
      <c r="E68" s="12"/>
      <c r="F68" s="12"/>
      <c r="G68" s="25"/>
      <c r="H68" s="153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8.75">
      <c r="A69" s="10"/>
      <c r="B69" s="10"/>
      <c r="C69" s="10" t="s">
        <v>383</v>
      </c>
      <c r="D69" s="11"/>
      <c r="E69" s="12"/>
      <c r="F69" s="12"/>
      <c r="G69" s="25"/>
      <c r="H69" s="153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8.75">
      <c r="A70" s="10"/>
      <c r="B70" s="10"/>
      <c r="C70" s="10" t="s">
        <v>211</v>
      </c>
      <c r="D70" s="11"/>
      <c r="E70" s="151"/>
      <c r="F70" s="12"/>
      <c r="G70" s="25"/>
      <c r="H70" s="153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8.75">
      <c r="A71" s="10"/>
      <c r="B71" s="10"/>
      <c r="C71" s="10" t="s">
        <v>212</v>
      </c>
      <c r="D71" s="11"/>
      <c r="E71" s="12"/>
      <c r="F71" s="12"/>
      <c r="G71" s="25"/>
      <c r="H71" s="153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8.75">
      <c r="A72" s="10"/>
      <c r="B72" s="10"/>
      <c r="C72" s="10" t="s">
        <v>213</v>
      </c>
      <c r="D72" s="11"/>
      <c r="E72" s="12"/>
      <c r="F72" s="12"/>
      <c r="G72" s="25"/>
      <c r="H72" s="153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8.75">
      <c r="A73" s="10"/>
      <c r="B73" s="10"/>
      <c r="C73" s="10" t="s">
        <v>214</v>
      </c>
      <c r="D73" s="11"/>
      <c r="E73" s="12"/>
      <c r="F73" s="12"/>
      <c r="G73" s="25"/>
      <c r="H73" s="153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8.75">
      <c r="A74" s="10"/>
      <c r="B74" s="10"/>
      <c r="C74" s="10" t="s">
        <v>384</v>
      </c>
      <c r="D74" s="11"/>
      <c r="E74" s="12"/>
      <c r="F74" s="12"/>
      <c r="G74" s="25"/>
      <c r="H74" s="153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8.75">
      <c r="A75" s="10"/>
      <c r="B75" s="10"/>
      <c r="C75" s="10" t="s">
        <v>385</v>
      </c>
      <c r="D75" s="10"/>
      <c r="E75" s="156"/>
      <c r="F75" s="10"/>
      <c r="G75" s="25"/>
      <c r="H75" s="153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8.75">
      <c r="A76" s="148"/>
      <c r="B76" s="148"/>
      <c r="C76" s="154"/>
      <c r="D76" s="154"/>
      <c r="E76" s="154"/>
      <c r="F76" s="154"/>
      <c r="G76" s="26"/>
      <c r="H76" s="214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20.25">
      <c r="A77" s="223">
        <v>11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</row>
    <row r="92" ht="18.75">
      <c r="C92" s="142">
        <f>D5+D15+D19+D37+D43+D57+D64</f>
        <v>11231760</v>
      </c>
    </row>
  </sheetData>
  <sheetProtection/>
  <mergeCells count="5">
    <mergeCell ref="G3:I3"/>
    <mergeCell ref="J3:R3"/>
    <mergeCell ref="A28:R28"/>
    <mergeCell ref="A77:R77"/>
    <mergeCell ref="A49:R49"/>
  </mergeCells>
  <printOptions/>
  <pageMargins left="0.32" right="0.2" top="0.65" bottom="0.15748031496063" header="0.5" footer="0.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16"/>
  <sheetViews>
    <sheetView zoomScale="115" zoomScaleNormal="115" zoomScalePageLayoutView="0" workbookViewId="0" topLeftCell="A1">
      <selection activeCell="A15" sqref="A15:R15"/>
    </sheetView>
  </sheetViews>
  <sheetFormatPr defaultColWidth="9.140625" defaultRowHeight="12.75"/>
  <cols>
    <col min="1" max="1" width="5.00390625" style="85" customWidth="1"/>
    <col min="2" max="2" width="26.28125" style="85" customWidth="1"/>
    <col min="3" max="3" width="38.7109375" style="85" customWidth="1"/>
    <col min="4" max="4" width="11.421875" style="85" customWidth="1"/>
    <col min="5" max="5" width="12.421875" style="85" customWidth="1"/>
    <col min="6" max="6" width="11.7109375" style="85" customWidth="1"/>
    <col min="7" max="10" width="3.140625" style="85" customWidth="1"/>
    <col min="11" max="11" width="3.28125" style="85" customWidth="1"/>
    <col min="12" max="12" width="3.421875" style="85" customWidth="1"/>
    <col min="13" max="13" width="3.57421875" style="85" customWidth="1"/>
    <col min="14" max="16" width="3.28125" style="85" customWidth="1"/>
    <col min="17" max="17" width="3.00390625" style="85" customWidth="1"/>
    <col min="18" max="18" width="3.28125" style="85" customWidth="1"/>
    <col min="19" max="19" width="13.8515625" style="85" bestFit="1" customWidth="1"/>
    <col min="20" max="22" width="9.140625" style="85" customWidth="1"/>
    <col min="23" max="23" width="10.28125" style="85" bestFit="1" customWidth="1"/>
    <col min="24" max="16384" width="9.140625" style="85" customWidth="1"/>
  </cols>
  <sheetData>
    <row r="1" spans="1:5" ht="18.75">
      <c r="A1" s="130" t="s">
        <v>360</v>
      </c>
      <c r="B1" s="133"/>
      <c r="E1" s="145"/>
    </row>
    <row r="2" ht="18.75">
      <c r="A2" s="130" t="s">
        <v>405</v>
      </c>
    </row>
    <row r="3" spans="1:19" ht="18.75">
      <c r="A3" s="3" t="s">
        <v>16</v>
      </c>
      <c r="B3" s="3" t="s">
        <v>2</v>
      </c>
      <c r="C3" s="3" t="s">
        <v>38</v>
      </c>
      <c r="D3" s="3" t="s">
        <v>57</v>
      </c>
      <c r="E3" s="4" t="s">
        <v>40</v>
      </c>
      <c r="F3" s="3" t="s">
        <v>42</v>
      </c>
      <c r="G3" s="227" t="s">
        <v>189</v>
      </c>
      <c r="H3" s="227"/>
      <c r="I3" s="228"/>
      <c r="J3" s="229" t="s">
        <v>356</v>
      </c>
      <c r="K3" s="227"/>
      <c r="L3" s="227"/>
      <c r="M3" s="227"/>
      <c r="N3" s="227"/>
      <c r="O3" s="227"/>
      <c r="P3" s="227"/>
      <c r="Q3" s="227"/>
      <c r="R3" s="228"/>
      <c r="S3" s="109"/>
    </row>
    <row r="4" spans="1:20" ht="18.75">
      <c r="A4" s="6" t="s">
        <v>17</v>
      </c>
      <c r="B4" s="6"/>
      <c r="C4" s="6" t="s">
        <v>39</v>
      </c>
      <c r="D4" s="6"/>
      <c r="E4" s="7" t="s">
        <v>41</v>
      </c>
      <c r="F4" s="6" t="s">
        <v>41</v>
      </c>
      <c r="G4" s="124" t="s">
        <v>4</v>
      </c>
      <c r="H4" s="131" t="s">
        <v>5</v>
      </c>
      <c r="I4" s="131" t="s">
        <v>6</v>
      </c>
      <c r="J4" s="131" t="s">
        <v>7</v>
      </c>
      <c r="K4" s="131" t="s">
        <v>8</v>
      </c>
      <c r="L4" s="131" t="s">
        <v>9</v>
      </c>
      <c r="M4" s="131" t="s">
        <v>10</v>
      </c>
      <c r="N4" s="131" t="s">
        <v>11</v>
      </c>
      <c r="O4" s="131" t="s">
        <v>12</v>
      </c>
      <c r="P4" s="131" t="s">
        <v>13</v>
      </c>
      <c r="Q4" s="131" t="s">
        <v>14</v>
      </c>
      <c r="R4" s="131" t="s">
        <v>15</v>
      </c>
      <c r="S4" s="202"/>
      <c r="T4" s="47"/>
    </row>
    <row r="5" spans="1:19" ht="18.75">
      <c r="A5" s="82">
        <v>1</v>
      </c>
      <c r="B5" s="25" t="s">
        <v>149</v>
      </c>
      <c r="C5" s="48" t="s">
        <v>386</v>
      </c>
      <c r="D5" s="11">
        <v>10000</v>
      </c>
      <c r="E5" s="24" t="s">
        <v>71</v>
      </c>
      <c r="F5" s="166" t="s">
        <v>136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33"/>
    </row>
    <row r="6" spans="1:18" ht="18.75">
      <c r="A6" s="10"/>
      <c r="B6" s="25" t="s">
        <v>150</v>
      </c>
      <c r="C6" s="25" t="s">
        <v>387</v>
      </c>
      <c r="D6" s="25"/>
      <c r="E6" s="24" t="s">
        <v>72</v>
      </c>
      <c r="F6" s="12" t="s">
        <v>18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8.75">
      <c r="A7" s="10"/>
      <c r="B7" s="25"/>
      <c r="C7" s="25" t="s">
        <v>388</v>
      </c>
      <c r="D7" s="25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.75">
      <c r="A8" s="10"/>
      <c r="B8" s="25"/>
      <c r="C8" s="25" t="s">
        <v>389</v>
      </c>
      <c r="D8" s="25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10"/>
      <c r="B9" s="10"/>
      <c r="C9" s="152" t="s">
        <v>390</v>
      </c>
      <c r="D9" s="10"/>
      <c r="E9" s="10"/>
      <c r="F9" s="1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8.75">
      <c r="A10" s="10"/>
      <c r="B10" s="10"/>
      <c r="C10" s="152" t="s">
        <v>391</v>
      </c>
      <c r="D10" s="152"/>
      <c r="E10" s="152"/>
      <c r="F10" s="152"/>
      <c r="G10" s="25"/>
      <c r="H10" s="153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8.75">
      <c r="A11" s="10"/>
      <c r="B11" s="10"/>
      <c r="C11" s="152"/>
      <c r="D11" s="152"/>
      <c r="E11" s="152"/>
      <c r="F11" s="152"/>
      <c r="G11" s="25"/>
      <c r="H11" s="153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8.75">
      <c r="A12" s="10"/>
      <c r="B12" s="10"/>
      <c r="C12" s="152"/>
      <c r="D12" s="152"/>
      <c r="E12" s="152"/>
      <c r="F12" s="152"/>
      <c r="G12" s="25"/>
      <c r="H12" s="153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8.75">
      <c r="A13" s="10"/>
      <c r="B13" s="10"/>
      <c r="C13" s="10"/>
      <c r="D13" s="152"/>
      <c r="E13" s="152"/>
      <c r="F13" s="152"/>
      <c r="G13" s="25"/>
      <c r="H13" s="47"/>
      <c r="I13" s="109"/>
      <c r="J13" s="109"/>
      <c r="K13" s="109"/>
      <c r="L13" s="109"/>
      <c r="M13" s="109"/>
      <c r="N13" s="109"/>
      <c r="O13" s="109"/>
      <c r="P13" s="109"/>
      <c r="Q13" s="109"/>
      <c r="R13" s="25"/>
    </row>
    <row r="14" spans="1:18" ht="18.75">
      <c r="A14" s="148"/>
      <c r="B14" s="148"/>
      <c r="C14" s="154"/>
      <c r="D14" s="154"/>
      <c r="E14" s="154"/>
      <c r="F14" s="154"/>
      <c r="G14" s="26"/>
      <c r="H14" s="162"/>
      <c r="I14" s="155"/>
      <c r="J14" s="155"/>
      <c r="K14" s="155"/>
      <c r="L14" s="155"/>
      <c r="M14" s="155"/>
      <c r="N14" s="155"/>
      <c r="O14" s="155"/>
      <c r="P14" s="155"/>
      <c r="Q14" s="155"/>
      <c r="R14" s="26"/>
    </row>
    <row r="15" spans="1:18" ht="20.25">
      <c r="A15" s="223">
        <v>12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</row>
    <row r="16" spans="1:18" ht="20.25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</row>
  </sheetData>
  <sheetProtection/>
  <mergeCells count="3">
    <mergeCell ref="G3:I3"/>
    <mergeCell ref="J3:R3"/>
    <mergeCell ref="A15:R15"/>
  </mergeCells>
  <printOptions/>
  <pageMargins left="0.32" right="0.2" top="0.65" bottom="0.15748031496063" header="0.5" footer="0.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16"/>
  <sheetViews>
    <sheetView zoomScale="115" zoomScaleNormal="115" zoomScalePageLayoutView="0" workbookViewId="0" topLeftCell="A4">
      <selection activeCell="D16" sqref="D16"/>
    </sheetView>
  </sheetViews>
  <sheetFormatPr defaultColWidth="9.140625" defaultRowHeight="12.75"/>
  <cols>
    <col min="1" max="1" width="5.00390625" style="85" customWidth="1"/>
    <col min="2" max="2" width="26.28125" style="85" customWidth="1"/>
    <col min="3" max="3" width="38.7109375" style="85" customWidth="1"/>
    <col min="4" max="4" width="11.421875" style="85" customWidth="1"/>
    <col min="5" max="5" width="12.421875" style="85" customWidth="1"/>
    <col min="6" max="6" width="11.7109375" style="85" customWidth="1"/>
    <col min="7" max="10" width="3.140625" style="85" customWidth="1"/>
    <col min="11" max="11" width="3.28125" style="85" customWidth="1"/>
    <col min="12" max="12" width="3.421875" style="85" customWidth="1"/>
    <col min="13" max="13" width="3.57421875" style="85" customWidth="1"/>
    <col min="14" max="16" width="3.28125" style="85" customWidth="1"/>
    <col min="17" max="17" width="3.00390625" style="85" customWidth="1"/>
    <col min="18" max="18" width="3.28125" style="85" customWidth="1"/>
    <col min="19" max="19" width="13.8515625" style="85" bestFit="1" customWidth="1"/>
    <col min="20" max="22" width="9.140625" style="85" customWidth="1"/>
    <col min="23" max="23" width="10.28125" style="85" bestFit="1" customWidth="1"/>
    <col min="24" max="16384" width="9.140625" style="85" customWidth="1"/>
  </cols>
  <sheetData>
    <row r="1" spans="1:5" ht="18.75">
      <c r="A1" s="130" t="s">
        <v>360</v>
      </c>
      <c r="B1" s="133"/>
      <c r="E1" s="145"/>
    </row>
    <row r="2" ht="18.75">
      <c r="A2" s="130" t="s">
        <v>413</v>
      </c>
    </row>
    <row r="3" spans="1:19" ht="18.75">
      <c r="A3" s="3" t="s">
        <v>16</v>
      </c>
      <c r="B3" s="3" t="s">
        <v>2</v>
      </c>
      <c r="C3" s="3" t="s">
        <v>38</v>
      </c>
      <c r="D3" s="3" t="s">
        <v>57</v>
      </c>
      <c r="E3" s="4" t="s">
        <v>40</v>
      </c>
      <c r="F3" s="3" t="s">
        <v>42</v>
      </c>
      <c r="G3" s="227" t="s">
        <v>189</v>
      </c>
      <c r="H3" s="227"/>
      <c r="I3" s="228"/>
      <c r="J3" s="229" t="s">
        <v>356</v>
      </c>
      <c r="K3" s="227"/>
      <c r="L3" s="227"/>
      <c r="M3" s="227"/>
      <c r="N3" s="227"/>
      <c r="O3" s="227"/>
      <c r="P3" s="227"/>
      <c r="Q3" s="227"/>
      <c r="R3" s="228"/>
      <c r="S3" s="109"/>
    </row>
    <row r="4" spans="1:20" ht="18.75">
      <c r="A4" s="6" t="s">
        <v>17</v>
      </c>
      <c r="B4" s="6"/>
      <c r="C4" s="6" t="s">
        <v>39</v>
      </c>
      <c r="D4" s="6"/>
      <c r="E4" s="7" t="s">
        <v>41</v>
      </c>
      <c r="F4" s="6" t="s">
        <v>41</v>
      </c>
      <c r="G4" s="124" t="s">
        <v>4</v>
      </c>
      <c r="H4" s="131" t="s">
        <v>5</v>
      </c>
      <c r="I4" s="131" t="s">
        <v>6</v>
      </c>
      <c r="J4" s="131" t="s">
        <v>7</v>
      </c>
      <c r="K4" s="131" t="s">
        <v>8</v>
      </c>
      <c r="L4" s="131" t="s">
        <v>9</v>
      </c>
      <c r="M4" s="131" t="s">
        <v>10</v>
      </c>
      <c r="N4" s="131" t="s">
        <v>11</v>
      </c>
      <c r="O4" s="131" t="s">
        <v>12</v>
      </c>
      <c r="P4" s="131" t="s">
        <v>13</v>
      </c>
      <c r="Q4" s="131" t="s">
        <v>14</v>
      </c>
      <c r="R4" s="131" t="s">
        <v>15</v>
      </c>
      <c r="S4" s="202"/>
      <c r="T4" s="47"/>
    </row>
    <row r="5" spans="1:19" ht="18.75">
      <c r="A5" s="82">
        <v>1</v>
      </c>
      <c r="B5" s="25" t="s">
        <v>406</v>
      </c>
      <c r="C5" s="48" t="s">
        <v>408</v>
      </c>
      <c r="D5" s="11">
        <v>3000</v>
      </c>
      <c r="E5" s="24" t="s">
        <v>71</v>
      </c>
      <c r="F5" s="166" t="s">
        <v>136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33"/>
    </row>
    <row r="6" spans="1:18" ht="18.75">
      <c r="A6" s="10"/>
      <c r="B6" s="25" t="s">
        <v>407</v>
      </c>
      <c r="C6" s="25" t="s">
        <v>409</v>
      </c>
      <c r="D6" s="25"/>
      <c r="E6" s="24" t="s">
        <v>72</v>
      </c>
      <c r="F6" s="12" t="s">
        <v>18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8.75">
      <c r="A7" s="10"/>
      <c r="B7" s="25"/>
      <c r="C7" s="25" t="s">
        <v>410</v>
      </c>
      <c r="D7" s="25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.75">
      <c r="A8" s="10"/>
      <c r="B8" s="25"/>
      <c r="C8" s="25" t="s">
        <v>411</v>
      </c>
      <c r="D8" s="25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10"/>
      <c r="B9" s="10"/>
      <c r="C9" s="152" t="s">
        <v>412</v>
      </c>
      <c r="D9" s="10"/>
      <c r="E9" s="10"/>
      <c r="F9" s="1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8.75">
      <c r="A10" s="148"/>
      <c r="B10" s="148"/>
      <c r="C10" s="154"/>
      <c r="D10" s="154"/>
      <c r="E10" s="154"/>
      <c r="F10" s="154"/>
      <c r="G10" s="26"/>
      <c r="H10" s="214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8.75">
      <c r="A11" s="12">
        <v>2</v>
      </c>
      <c r="B11" s="22" t="s">
        <v>415</v>
      </c>
      <c r="C11" s="22" t="s">
        <v>416</v>
      </c>
      <c r="D11" s="23">
        <v>40000</v>
      </c>
      <c r="E11" s="24" t="s">
        <v>71</v>
      </c>
      <c r="F11" s="3" t="s">
        <v>19</v>
      </c>
      <c r="G11" s="25"/>
      <c r="H11" s="153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8.75">
      <c r="A12" s="12"/>
      <c r="B12" s="25" t="s">
        <v>72</v>
      </c>
      <c r="C12" s="25" t="s">
        <v>417</v>
      </c>
      <c r="D12" s="25"/>
      <c r="E12" s="24" t="s">
        <v>72</v>
      </c>
      <c r="F12" s="24"/>
      <c r="G12" s="25"/>
      <c r="H12" s="153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8.75">
      <c r="A13" s="12"/>
      <c r="B13" s="25"/>
      <c r="C13" s="25" t="s">
        <v>418</v>
      </c>
      <c r="D13" s="25"/>
      <c r="E13" s="24"/>
      <c r="F13" s="24"/>
      <c r="G13" s="25"/>
      <c r="H13" s="153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8.75">
      <c r="A14" s="148"/>
      <c r="B14" s="148"/>
      <c r="C14" s="154"/>
      <c r="D14" s="154"/>
      <c r="E14" s="154"/>
      <c r="F14" s="154"/>
      <c r="G14" s="26"/>
      <c r="H14" s="162"/>
      <c r="I14" s="155"/>
      <c r="J14" s="155"/>
      <c r="K14" s="155"/>
      <c r="L14" s="155"/>
      <c r="M14" s="155"/>
      <c r="N14" s="155"/>
      <c r="O14" s="155"/>
      <c r="P14" s="155"/>
      <c r="Q14" s="155"/>
      <c r="R14" s="26"/>
    </row>
    <row r="15" spans="1:18" ht="20.25">
      <c r="A15" s="223">
        <v>13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</row>
    <row r="16" spans="1:18" ht="20.25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</row>
  </sheetData>
  <sheetProtection/>
  <mergeCells count="3">
    <mergeCell ref="G3:I3"/>
    <mergeCell ref="J3:R3"/>
    <mergeCell ref="A15:R15"/>
  </mergeCells>
  <printOptions/>
  <pageMargins left="0.31496062992125984" right="0.1968503937007874" top="0.6692913385826772" bottom="0.15748031496062992" header="0.5118110236220472" footer="0.1181102362204724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71"/>
  <sheetViews>
    <sheetView zoomScale="115" zoomScaleNormal="115" zoomScalePageLayoutView="0" workbookViewId="0" topLeftCell="A43">
      <selection activeCell="D52" sqref="D52"/>
    </sheetView>
  </sheetViews>
  <sheetFormatPr defaultColWidth="9.140625" defaultRowHeight="12.75"/>
  <cols>
    <col min="1" max="1" width="5.00390625" style="85" customWidth="1"/>
    <col min="2" max="2" width="27.28125" style="85" customWidth="1"/>
    <col min="3" max="3" width="38.00390625" style="85" customWidth="1"/>
    <col min="4" max="4" width="11.421875" style="85" customWidth="1"/>
    <col min="5" max="5" width="12.421875" style="85" customWidth="1"/>
    <col min="6" max="6" width="11.7109375" style="85" customWidth="1"/>
    <col min="7" max="10" width="3.140625" style="85" customWidth="1"/>
    <col min="11" max="11" width="3.28125" style="85" customWidth="1"/>
    <col min="12" max="12" width="3.421875" style="85" customWidth="1"/>
    <col min="13" max="13" width="3.57421875" style="85" customWidth="1"/>
    <col min="14" max="16" width="3.28125" style="85" customWidth="1"/>
    <col min="17" max="17" width="3.00390625" style="85" customWidth="1"/>
    <col min="18" max="18" width="3.28125" style="85" customWidth="1"/>
    <col min="19" max="19" width="13.8515625" style="85" bestFit="1" customWidth="1"/>
    <col min="20" max="22" width="9.140625" style="85" customWidth="1"/>
    <col min="23" max="23" width="10.28125" style="85" bestFit="1" customWidth="1"/>
    <col min="24" max="16384" width="9.140625" style="85" customWidth="1"/>
  </cols>
  <sheetData>
    <row r="1" spans="1:5" ht="18.75">
      <c r="A1" s="130" t="s">
        <v>360</v>
      </c>
      <c r="B1" s="133"/>
      <c r="E1" s="145"/>
    </row>
    <row r="2" ht="18.75">
      <c r="A2" s="130" t="s">
        <v>414</v>
      </c>
    </row>
    <row r="3" spans="1:19" ht="18.75">
      <c r="A3" s="3" t="s">
        <v>16</v>
      </c>
      <c r="B3" s="3" t="s">
        <v>2</v>
      </c>
      <c r="C3" s="3" t="s">
        <v>38</v>
      </c>
      <c r="D3" s="3" t="s">
        <v>57</v>
      </c>
      <c r="E3" s="4" t="s">
        <v>40</v>
      </c>
      <c r="F3" s="3" t="s">
        <v>42</v>
      </c>
      <c r="G3" s="227" t="s">
        <v>189</v>
      </c>
      <c r="H3" s="227"/>
      <c r="I3" s="228"/>
      <c r="J3" s="229" t="s">
        <v>356</v>
      </c>
      <c r="K3" s="227"/>
      <c r="L3" s="227"/>
      <c r="M3" s="227"/>
      <c r="N3" s="227"/>
      <c r="O3" s="227"/>
      <c r="P3" s="227"/>
      <c r="Q3" s="227"/>
      <c r="R3" s="228"/>
      <c r="S3" s="109"/>
    </row>
    <row r="4" spans="1:20" ht="18.75">
      <c r="A4" s="6" t="s">
        <v>17</v>
      </c>
      <c r="B4" s="6"/>
      <c r="C4" s="6" t="s">
        <v>39</v>
      </c>
      <c r="D4" s="6"/>
      <c r="E4" s="7" t="s">
        <v>41</v>
      </c>
      <c r="F4" s="6" t="s">
        <v>41</v>
      </c>
      <c r="G4" s="124" t="s">
        <v>4</v>
      </c>
      <c r="H4" s="131" t="s">
        <v>5</v>
      </c>
      <c r="I4" s="131" t="s">
        <v>6</v>
      </c>
      <c r="J4" s="131" t="s">
        <v>7</v>
      </c>
      <c r="K4" s="131" t="s">
        <v>8</v>
      </c>
      <c r="L4" s="131" t="s">
        <v>9</v>
      </c>
      <c r="M4" s="131" t="s">
        <v>10</v>
      </c>
      <c r="N4" s="131" t="s">
        <v>11</v>
      </c>
      <c r="O4" s="131" t="s">
        <v>12</v>
      </c>
      <c r="P4" s="131" t="s">
        <v>13</v>
      </c>
      <c r="Q4" s="131" t="s">
        <v>14</v>
      </c>
      <c r="R4" s="131" t="s">
        <v>15</v>
      </c>
      <c r="S4" s="202"/>
      <c r="T4" s="47"/>
    </row>
    <row r="5" spans="1:19" ht="18.75">
      <c r="A5" s="21">
        <v>1</v>
      </c>
      <c r="B5" s="22" t="s">
        <v>20</v>
      </c>
      <c r="C5" s="22" t="s">
        <v>202</v>
      </c>
      <c r="D5" s="139">
        <v>70000</v>
      </c>
      <c r="E5" s="3" t="s">
        <v>25</v>
      </c>
      <c r="F5" s="3" t="s">
        <v>19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10"/>
    </row>
    <row r="6" spans="1:18" ht="18.75">
      <c r="A6" s="24"/>
      <c r="B6" s="25"/>
      <c r="C6" s="25" t="s">
        <v>203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7.25" customHeight="1">
      <c r="A7" s="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8.75">
      <c r="A8" s="24">
        <v>2</v>
      </c>
      <c r="B8" s="25" t="s">
        <v>236</v>
      </c>
      <c r="C8" s="25" t="s">
        <v>238</v>
      </c>
      <c r="D8" s="139">
        <v>40000</v>
      </c>
      <c r="E8" s="24" t="s">
        <v>71</v>
      </c>
      <c r="F8" s="3" t="s">
        <v>19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24"/>
      <c r="B9" s="25" t="s">
        <v>237</v>
      </c>
      <c r="C9" s="25" t="s">
        <v>239</v>
      </c>
      <c r="D9" s="25"/>
      <c r="E9" s="24" t="s">
        <v>72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8.75" customHeight="1">
      <c r="A10" s="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27" ht="18.75">
      <c r="A11" s="82">
        <v>3</v>
      </c>
      <c r="B11" s="22" t="s">
        <v>393</v>
      </c>
      <c r="C11" s="25" t="s">
        <v>394</v>
      </c>
      <c r="D11" s="139">
        <v>300000</v>
      </c>
      <c r="E11" s="3" t="s">
        <v>23</v>
      </c>
      <c r="F11" s="3" t="s">
        <v>19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46"/>
      <c r="T11" s="47"/>
      <c r="U11" s="47"/>
      <c r="V11" s="47"/>
      <c r="W11" s="47"/>
      <c r="X11" s="47"/>
      <c r="Y11" s="47"/>
      <c r="Z11" s="47"/>
      <c r="AA11" s="47"/>
    </row>
    <row r="12" spans="1:27" ht="18.75">
      <c r="A12" s="82"/>
      <c r="B12" s="25" t="s">
        <v>392</v>
      </c>
      <c r="C12" s="25" t="s">
        <v>240</v>
      </c>
      <c r="D12" s="25"/>
      <c r="E12" s="24" t="s">
        <v>121</v>
      </c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146"/>
      <c r="T12" s="47"/>
      <c r="U12" s="47"/>
      <c r="V12" s="47"/>
      <c r="W12" s="47"/>
      <c r="X12" s="47"/>
      <c r="Y12" s="47"/>
      <c r="Z12" s="47"/>
      <c r="AA12" s="47"/>
    </row>
    <row r="13" spans="1:27" ht="18.75">
      <c r="A13" s="82"/>
      <c r="B13" s="25" t="s">
        <v>25</v>
      </c>
      <c r="C13" s="25"/>
      <c r="D13" s="158"/>
      <c r="E13" s="25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46"/>
      <c r="T13" s="47"/>
      <c r="U13" s="47"/>
      <c r="V13" s="47"/>
      <c r="W13" s="47"/>
      <c r="X13" s="47"/>
      <c r="Y13" s="47"/>
      <c r="Z13" s="47"/>
      <c r="AA13" s="47"/>
    </row>
    <row r="14" spans="1:27" ht="18.75" customHeight="1">
      <c r="A14" s="83"/>
      <c r="B14" s="148"/>
      <c r="C14" s="148"/>
      <c r="D14" s="149"/>
      <c r="E14" s="83"/>
      <c r="F14" s="148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47"/>
      <c r="T14" s="47"/>
      <c r="U14" s="47"/>
      <c r="V14" s="47"/>
      <c r="W14" s="47"/>
      <c r="X14" s="47"/>
      <c r="Y14" s="47"/>
      <c r="Z14" s="47"/>
      <c r="AA14" s="47"/>
    </row>
    <row r="15" spans="1:27" ht="18.75">
      <c r="A15" s="82">
        <v>4</v>
      </c>
      <c r="B15" s="10" t="s">
        <v>395</v>
      </c>
      <c r="C15" s="25" t="s">
        <v>399</v>
      </c>
      <c r="D15" s="11">
        <v>350000</v>
      </c>
      <c r="E15" s="3" t="s">
        <v>71</v>
      </c>
      <c r="F15" s="3" t="s">
        <v>19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150"/>
      <c r="T15" s="47"/>
      <c r="U15" s="47"/>
      <c r="V15" s="47"/>
      <c r="W15" s="47"/>
      <c r="X15" s="47"/>
      <c r="Y15" s="47"/>
      <c r="Z15" s="47"/>
      <c r="AA15" s="47"/>
    </row>
    <row r="16" spans="1:27" ht="18.75">
      <c r="A16" s="12"/>
      <c r="B16" s="10" t="s">
        <v>396</v>
      </c>
      <c r="C16" s="25" t="s">
        <v>241</v>
      </c>
      <c r="D16" s="10"/>
      <c r="E16" s="24" t="s">
        <v>72</v>
      </c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47"/>
      <c r="T16" s="47"/>
      <c r="U16" s="47"/>
      <c r="V16" s="47"/>
      <c r="W16" s="47"/>
      <c r="X16" s="47"/>
      <c r="Y16" s="47"/>
      <c r="Z16" s="47"/>
      <c r="AA16" s="47"/>
    </row>
    <row r="17" spans="1:27" ht="18.75">
      <c r="A17" s="12"/>
      <c r="B17" s="10"/>
      <c r="C17" s="25" t="s">
        <v>242</v>
      </c>
      <c r="D17" s="10"/>
      <c r="E17" s="147"/>
      <c r="F17" s="10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18.75">
      <c r="A18" s="83"/>
      <c r="B18" s="148"/>
      <c r="C18" s="148"/>
      <c r="D18" s="167"/>
      <c r="E18" s="83"/>
      <c r="F18" s="83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47"/>
      <c r="T18" s="47"/>
      <c r="U18" s="47"/>
      <c r="V18" s="47"/>
      <c r="W18" s="47"/>
      <c r="X18" s="47"/>
      <c r="Y18" s="47"/>
      <c r="Z18" s="47"/>
      <c r="AA18" s="47"/>
    </row>
    <row r="19" spans="1:27" ht="18.75">
      <c r="A19" s="12">
        <v>5</v>
      </c>
      <c r="B19" s="10" t="s">
        <v>397</v>
      </c>
      <c r="C19" s="10" t="s">
        <v>400</v>
      </c>
      <c r="D19" s="11">
        <v>60000</v>
      </c>
      <c r="E19" s="3" t="s">
        <v>71</v>
      </c>
      <c r="F19" s="3" t="s">
        <v>19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47"/>
      <c r="T19" s="47"/>
      <c r="U19" s="47"/>
      <c r="V19" s="47"/>
      <c r="W19" s="47"/>
      <c r="X19" s="47"/>
      <c r="Y19" s="47"/>
      <c r="Z19" s="47"/>
      <c r="AA19" s="47"/>
    </row>
    <row r="20" spans="1:27" ht="18.75">
      <c r="A20" s="12"/>
      <c r="B20" s="10" t="s">
        <v>398</v>
      </c>
      <c r="C20" s="10" t="s">
        <v>72</v>
      </c>
      <c r="D20" s="11"/>
      <c r="E20" s="24" t="s">
        <v>72</v>
      </c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47"/>
      <c r="T20" s="47"/>
      <c r="U20" s="47"/>
      <c r="V20" s="47"/>
      <c r="W20" s="47"/>
      <c r="X20" s="47"/>
      <c r="Y20" s="47"/>
      <c r="Z20" s="47"/>
      <c r="AA20" s="47"/>
    </row>
    <row r="21" spans="1:27" ht="18.75">
      <c r="A21" s="83"/>
      <c r="B21" s="148"/>
      <c r="C21" s="148"/>
      <c r="D21" s="167"/>
      <c r="E21" s="216"/>
      <c r="F21" s="83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47"/>
      <c r="T21" s="47"/>
      <c r="U21" s="47"/>
      <c r="V21" s="47"/>
      <c r="W21" s="47"/>
      <c r="X21" s="47"/>
      <c r="Y21" s="47"/>
      <c r="Z21" s="47"/>
      <c r="AA21" s="47"/>
    </row>
    <row r="22" spans="1:27" ht="18.75">
      <c r="A22" s="12">
        <v>6</v>
      </c>
      <c r="B22" s="10" t="s">
        <v>401</v>
      </c>
      <c r="C22" s="10" t="s">
        <v>403</v>
      </c>
      <c r="D22" s="11">
        <v>200000</v>
      </c>
      <c r="E22" s="3" t="s">
        <v>71</v>
      </c>
      <c r="F22" s="3" t="s">
        <v>19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47"/>
      <c r="T22" s="47"/>
      <c r="U22" s="47"/>
      <c r="V22" s="47"/>
      <c r="W22" s="47"/>
      <c r="X22" s="47"/>
      <c r="Y22" s="47"/>
      <c r="Z22" s="47"/>
      <c r="AA22" s="47"/>
    </row>
    <row r="23" spans="1:27" ht="18.75">
      <c r="A23" s="12"/>
      <c r="B23" s="10" t="s">
        <v>402</v>
      </c>
      <c r="C23" s="10"/>
      <c r="D23" s="11"/>
      <c r="E23" s="24" t="s">
        <v>72</v>
      </c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18.75">
      <c r="A24" s="83"/>
      <c r="B24" s="148"/>
      <c r="C24" s="148"/>
      <c r="D24" s="167"/>
      <c r="E24" s="83"/>
      <c r="F24" s="83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47"/>
      <c r="T24" s="47"/>
      <c r="U24" s="47"/>
      <c r="V24" s="47"/>
      <c r="W24" s="47"/>
      <c r="X24" s="47"/>
      <c r="Y24" s="47"/>
      <c r="Z24" s="47"/>
      <c r="AA24" s="47"/>
    </row>
    <row r="25" spans="1:27" ht="18.75">
      <c r="A25" s="12">
        <v>7</v>
      </c>
      <c r="B25" s="10" t="s">
        <v>401</v>
      </c>
      <c r="C25" s="10" t="s">
        <v>403</v>
      </c>
      <c r="D25" s="11">
        <v>300000</v>
      </c>
      <c r="E25" s="3" t="s">
        <v>71</v>
      </c>
      <c r="F25" s="3" t="s">
        <v>19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47"/>
      <c r="T25" s="47"/>
      <c r="U25" s="47"/>
      <c r="V25" s="47"/>
      <c r="W25" s="47"/>
      <c r="X25" s="47"/>
      <c r="Y25" s="47"/>
      <c r="Z25" s="47"/>
      <c r="AA25" s="47"/>
    </row>
    <row r="26" spans="1:27" ht="18.75">
      <c r="A26" s="12"/>
      <c r="B26" s="10" t="s">
        <v>404</v>
      </c>
      <c r="C26" s="10"/>
      <c r="D26" s="11"/>
      <c r="E26" s="24" t="s">
        <v>72</v>
      </c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47"/>
      <c r="T26" s="47"/>
      <c r="U26" s="47"/>
      <c r="V26" s="47"/>
      <c r="W26" s="47"/>
      <c r="X26" s="47"/>
      <c r="Y26" s="47"/>
      <c r="Z26" s="47"/>
      <c r="AA26" s="47"/>
    </row>
    <row r="27" spans="1:27" ht="18.75">
      <c r="A27" s="83"/>
      <c r="B27" s="148"/>
      <c r="C27" s="148"/>
      <c r="D27" s="167"/>
      <c r="E27" s="83"/>
      <c r="F27" s="83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47"/>
      <c r="T27" s="47"/>
      <c r="U27" s="47"/>
      <c r="V27" s="47"/>
      <c r="W27" s="47"/>
      <c r="X27" s="47"/>
      <c r="Y27" s="47"/>
      <c r="Z27" s="47"/>
      <c r="AA27" s="47"/>
    </row>
    <row r="28" spans="1:27" ht="20.25">
      <c r="A28" s="232">
        <v>14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47"/>
      <c r="T28" s="47"/>
      <c r="U28" s="47"/>
      <c r="V28" s="47"/>
      <c r="W28" s="47"/>
      <c r="X28" s="47"/>
      <c r="Y28" s="47"/>
      <c r="Z28" s="47"/>
      <c r="AA28" s="47"/>
    </row>
    <row r="29" spans="1:27" ht="20.2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47"/>
      <c r="T29" s="47"/>
      <c r="U29" s="47"/>
      <c r="V29" s="47"/>
      <c r="W29" s="47"/>
      <c r="X29" s="47"/>
      <c r="Y29" s="47"/>
      <c r="Z29" s="47"/>
      <c r="AA29" s="47"/>
    </row>
    <row r="30" spans="1:19" ht="18.75">
      <c r="A30" s="82">
        <v>8</v>
      </c>
      <c r="B30" s="25" t="s">
        <v>101</v>
      </c>
      <c r="C30" s="25" t="s">
        <v>80</v>
      </c>
      <c r="D30" s="139">
        <v>50000</v>
      </c>
      <c r="E30" s="3" t="s">
        <v>60</v>
      </c>
      <c r="F30" s="3" t="s">
        <v>19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133"/>
    </row>
    <row r="31" spans="1:18" ht="18.75">
      <c r="A31" s="10"/>
      <c r="B31" s="25" t="s">
        <v>248</v>
      </c>
      <c r="C31" s="25" t="s">
        <v>81</v>
      </c>
      <c r="D31" s="25"/>
      <c r="E31" s="24" t="s">
        <v>71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8.75">
      <c r="A32" s="10"/>
      <c r="B32" s="25"/>
      <c r="C32" s="25" t="s">
        <v>82</v>
      </c>
      <c r="D32" s="25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8.75">
      <c r="A33" s="10"/>
      <c r="B33" s="25"/>
      <c r="C33" s="25" t="s">
        <v>83</v>
      </c>
      <c r="D33" s="25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8.75">
      <c r="A34" s="148"/>
      <c r="B34" s="148"/>
      <c r="C34" s="154"/>
      <c r="D34" s="148"/>
      <c r="E34" s="148"/>
      <c r="F34" s="148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8.75">
      <c r="A35" s="12">
        <v>9</v>
      </c>
      <c r="B35" s="22" t="s">
        <v>123</v>
      </c>
      <c r="C35" s="22" t="s">
        <v>78</v>
      </c>
      <c r="D35" s="23">
        <v>63500</v>
      </c>
      <c r="E35" s="24" t="s">
        <v>64</v>
      </c>
      <c r="F35" s="24" t="s">
        <v>18</v>
      </c>
      <c r="G35" s="25"/>
      <c r="H35" s="153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8.75">
      <c r="A36" s="10"/>
      <c r="B36" s="25" t="s">
        <v>124</v>
      </c>
      <c r="C36" s="25" t="s">
        <v>135</v>
      </c>
      <c r="D36" s="25"/>
      <c r="E36" s="24"/>
      <c r="F36" s="24" t="s">
        <v>19</v>
      </c>
      <c r="G36" s="25"/>
      <c r="H36" s="153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8.75">
      <c r="A37" s="10"/>
      <c r="B37" s="25"/>
      <c r="C37" s="25" t="s">
        <v>245</v>
      </c>
      <c r="D37" s="25"/>
      <c r="E37" s="24"/>
      <c r="F37" s="24"/>
      <c r="G37" s="25"/>
      <c r="H37" s="153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8.75">
      <c r="A38" s="10"/>
      <c r="B38" s="25"/>
      <c r="C38" s="10" t="s">
        <v>419</v>
      </c>
      <c r="D38" s="23"/>
      <c r="E38" s="25"/>
      <c r="F38" s="24"/>
      <c r="G38" s="25"/>
      <c r="H38" s="47"/>
      <c r="I38" s="109"/>
      <c r="J38" s="109"/>
      <c r="K38" s="109"/>
      <c r="L38" s="109"/>
      <c r="M38" s="109"/>
      <c r="N38" s="109"/>
      <c r="O38" s="109"/>
      <c r="P38" s="109"/>
      <c r="Q38" s="109"/>
      <c r="R38" s="25"/>
    </row>
    <row r="39" spans="1:19" ht="18.75">
      <c r="A39" s="82"/>
      <c r="B39" s="25"/>
      <c r="C39" s="10" t="s">
        <v>166</v>
      </c>
      <c r="D39" s="23"/>
      <c r="E39" s="25"/>
      <c r="F39" s="24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25"/>
      <c r="S39" s="133"/>
    </row>
    <row r="40" spans="1:18" ht="18.75">
      <c r="A40" s="10"/>
      <c r="B40" s="25"/>
      <c r="C40" s="10" t="s">
        <v>420</v>
      </c>
      <c r="D40" s="23"/>
      <c r="E40" s="25"/>
      <c r="F40" s="25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25"/>
    </row>
    <row r="41" spans="1:18" ht="18.75">
      <c r="A41" s="148"/>
      <c r="B41" s="26"/>
      <c r="C41" s="148"/>
      <c r="D41" s="90"/>
      <c r="E41" s="26"/>
      <c r="F41" s="26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6"/>
    </row>
    <row r="42" spans="1:19" ht="18.75">
      <c r="A42" s="82">
        <v>10</v>
      </c>
      <c r="B42" s="25" t="s">
        <v>246</v>
      </c>
      <c r="C42" s="10" t="s">
        <v>421</v>
      </c>
      <c r="D42" s="23">
        <v>10000</v>
      </c>
      <c r="E42" s="24" t="s">
        <v>64</v>
      </c>
      <c r="F42" s="24" t="s">
        <v>19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33"/>
    </row>
    <row r="43" spans="1:18" ht="18.75">
      <c r="A43" s="10"/>
      <c r="B43" s="25"/>
      <c r="C43" s="10" t="s">
        <v>422</v>
      </c>
      <c r="D43" s="23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8.75">
      <c r="A44" s="148"/>
      <c r="B44" s="26"/>
      <c r="C44" s="161"/>
      <c r="D44" s="90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8.75">
      <c r="A45" s="12">
        <v>11</v>
      </c>
      <c r="B45" s="25" t="s">
        <v>247</v>
      </c>
      <c r="C45" s="10" t="s">
        <v>423</v>
      </c>
      <c r="D45" s="23">
        <v>100000</v>
      </c>
      <c r="E45" s="3" t="s">
        <v>71</v>
      </c>
      <c r="F45" s="24" t="s">
        <v>19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8.75">
      <c r="A46" s="10"/>
      <c r="B46" s="25"/>
      <c r="C46" s="10" t="s">
        <v>424</v>
      </c>
      <c r="D46" s="23"/>
      <c r="E46" s="24" t="s">
        <v>72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8.75">
      <c r="A47" s="10"/>
      <c r="B47" s="10"/>
      <c r="C47" s="10" t="s">
        <v>425</v>
      </c>
      <c r="D47" s="10"/>
      <c r="E47" s="10"/>
      <c r="F47" s="10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8.75">
      <c r="A48" s="10"/>
      <c r="B48" s="10"/>
      <c r="C48" s="160" t="s">
        <v>426</v>
      </c>
      <c r="D48" s="10"/>
      <c r="E48" s="10"/>
      <c r="F48" s="10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8.75">
      <c r="A49" s="148"/>
      <c r="B49" s="148"/>
      <c r="C49" s="161"/>
      <c r="D49" s="148"/>
      <c r="E49" s="148"/>
      <c r="F49" s="14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20.25">
      <c r="A50" s="223">
        <v>15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</row>
    <row r="51" spans="1:18" ht="18.75">
      <c r="A51" s="136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</row>
    <row r="52" spans="1:18" ht="18.75">
      <c r="A52" s="136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</row>
    <row r="53" spans="1:18" ht="18.75">
      <c r="A53" s="136"/>
      <c r="B53" s="137"/>
      <c r="C53" s="13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</row>
    <row r="54" spans="1:18" ht="18.75">
      <c r="A54" s="136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</row>
    <row r="55" spans="1:18" ht="18.75">
      <c r="A55" s="136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</row>
    <row r="56" spans="1:18" ht="18.75">
      <c r="A56" s="136"/>
      <c r="B56" s="137"/>
      <c r="C56" s="159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</row>
    <row r="57" spans="1:18" ht="18.75">
      <c r="A57" s="136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</row>
    <row r="58" spans="1:18" ht="18.75">
      <c r="A58" s="136"/>
      <c r="B58" s="137"/>
      <c r="C58" s="159">
        <f>D5+D8+D11+D15+D19+D22+D25+D30+D35+D42+D45</f>
        <v>1543500</v>
      </c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</row>
    <row r="59" spans="1:18" ht="18.75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</row>
    <row r="60" ht="18.75">
      <c r="D60" s="123"/>
    </row>
    <row r="62" ht="18.75">
      <c r="E62" s="142"/>
    </row>
    <row r="71" ht="18.75">
      <c r="C71" s="142">
        <f>D5+D8+D11+D15+D30+D39+D42</f>
        <v>820000</v>
      </c>
    </row>
  </sheetData>
  <sheetProtection/>
  <mergeCells count="4">
    <mergeCell ref="G3:I3"/>
    <mergeCell ref="J3:R3"/>
    <mergeCell ref="A28:R28"/>
    <mergeCell ref="A50:R50"/>
  </mergeCells>
  <printOptions/>
  <pageMargins left="0.32" right="0.2" top="0.65" bottom="0.15748031496063" header="0.5" footer="0.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S33"/>
  <sheetViews>
    <sheetView zoomScale="130" zoomScaleNormal="130" zoomScalePageLayoutView="0" workbookViewId="0" topLeftCell="A28">
      <selection activeCell="C34" sqref="C34"/>
    </sheetView>
  </sheetViews>
  <sheetFormatPr defaultColWidth="9.140625" defaultRowHeight="12.75"/>
  <cols>
    <col min="1" max="1" width="4.7109375" style="85" customWidth="1"/>
    <col min="2" max="2" width="23.28125" style="85" customWidth="1"/>
    <col min="3" max="3" width="35.140625" style="85" customWidth="1"/>
    <col min="4" max="4" width="10.421875" style="85" customWidth="1"/>
    <col min="5" max="5" width="11.28125" style="85" customWidth="1"/>
    <col min="6" max="6" width="12.8515625" style="85" customWidth="1"/>
    <col min="7" max="7" width="3.7109375" style="85" customWidth="1"/>
    <col min="8" max="8" width="4.140625" style="85" customWidth="1"/>
    <col min="9" max="9" width="3.421875" style="85" customWidth="1"/>
    <col min="10" max="10" width="3.7109375" style="85" customWidth="1"/>
    <col min="11" max="12" width="3.421875" style="85" customWidth="1"/>
    <col min="13" max="13" width="4.140625" style="85" customWidth="1"/>
    <col min="14" max="18" width="3.421875" style="85" customWidth="1"/>
    <col min="19" max="16384" width="9.140625" style="85" customWidth="1"/>
  </cols>
  <sheetData>
    <row r="1" ht="18.75">
      <c r="A1" s="130" t="s">
        <v>427</v>
      </c>
    </row>
    <row r="2" ht="18.75">
      <c r="A2" s="130" t="s">
        <v>428</v>
      </c>
    </row>
    <row r="3" spans="1:18" ht="18.75">
      <c r="A3" s="3" t="s">
        <v>16</v>
      </c>
      <c r="B3" s="3" t="s">
        <v>2</v>
      </c>
      <c r="C3" s="3" t="s">
        <v>38</v>
      </c>
      <c r="D3" s="3" t="s">
        <v>57</v>
      </c>
      <c r="E3" s="4" t="s">
        <v>40</v>
      </c>
      <c r="F3" s="3" t="s">
        <v>42</v>
      </c>
      <c r="G3" s="227" t="s">
        <v>189</v>
      </c>
      <c r="H3" s="227"/>
      <c r="I3" s="228"/>
      <c r="J3" s="229" t="s">
        <v>356</v>
      </c>
      <c r="K3" s="227"/>
      <c r="L3" s="227"/>
      <c r="M3" s="227"/>
      <c r="N3" s="227"/>
      <c r="O3" s="227"/>
      <c r="P3" s="227"/>
      <c r="Q3" s="227"/>
      <c r="R3" s="228"/>
    </row>
    <row r="4" spans="1:18" ht="18.75">
      <c r="A4" s="6" t="s">
        <v>17</v>
      </c>
      <c r="B4" s="6"/>
      <c r="C4" s="6" t="s">
        <v>39</v>
      </c>
      <c r="D4" s="6"/>
      <c r="E4" s="7" t="s">
        <v>41</v>
      </c>
      <c r="F4" s="6" t="s">
        <v>41</v>
      </c>
      <c r="G4" s="124" t="s">
        <v>4</v>
      </c>
      <c r="H4" s="131" t="s">
        <v>5</v>
      </c>
      <c r="I4" s="131" t="s">
        <v>6</v>
      </c>
      <c r="J4" s="131" t="s">
        <v>7</v>
      </c>
      <c r="K4" s="131" t="s">
        <v>8</v>
      </c>
      <c r="L4" s="131" t="s">
        <v>9</v>
      </c>
      <c r="M4" s="131" t="s">
        <v>10</v>
      </c>
      <c r="N4" s="131" t="s">
        <v>11</v>
      </c>
      <c r="O4" s="131" t="s">
        <v>12</v>
      </c>
      <c r="P4" s="131" t="s">
        <v>13</v>
      </c>
      <c r="Q4" s="131" t="s">
        <v>14</v>
      </c>
      <c r="R4" s="131" t="s">
        <v>15</v>
      </c>
    </row>
    <row r="5" spans="1:19" ht="18.75">
      <c r="A5" s="164">
        <v>1</v>
      </c>
      <c r="B5" s="10" t="s">
        <v>252</v>
      </c>
      <c r="C5" s="203" t="s">
        <v>253</v>
      </c>
      <c r="D5" s="11">
        <v>400000</v>
      </c>
      <c r="E5" s="12" t="s">
        <v>104</v>
      </c>
      <c r="F5" s="12" t="s">
        <v>27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33"/>
    </row>
    <row r="6" spans="1:18" ht="18.75">
      <c r="A6" s="12"/>
      <c r="B6" s="10" t="s">
        <v>59</v>
      </c>
      <c r="C6" s="10" t="s">
        <v>254</v>
      </c>
      <c r="D6" s="11"/>
      <c r="E6" s="12" t="s">
        <v>21</v>
      </c>
      <c r="F6" s="12" t="s">
        <v>79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8.75">
      <c r="A7" s="12"/>
      <c r="B7" s="10"/>
      <c r="C7" s="10" t="s">
        <v>352</v>
      </c>
      <c r="D7" s="11"/>
      <c r="E7" s="12" t="s">
        <v>72</v>
      </c>
      <c r="F7" s="12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8.75">
      <c r="A8" s="12"/>
      <c r="B8" s="10"/>
      <c r="C8" s="10" t="s">
        <v>255</v>
      </c>
      <c r="D8" s="11"/>
      <c r="E8" s="10"/>
      <c r="F8" s="12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>
      <c r="A9" s="12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9" ht="18.75">
      <c r="A10" s="21">
        <v>2</v>
      </c>
      <c r="B10" s="168" t="s">
        <v>350</v>
      </c>
      <c r="C10" s="165" t="s">
        <v>429</v>
      </c>
      <c r="D10" s="218">
        <v>17912400</v>
      </c>
      <c r="E10" s="12" t="s">
        <v>71</v>
      </c>
      <c r="F10" s="166" t="s">
        <v>136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33"/>
    </row>
    <row r="11" spans="1:18" ht="18.75">
      <c r="A11" s="24"/>
      <c r="B11" s="25" t="s">
        <v>351</v>
      </c>
      <c r="C11" s="172" t="s">
        <v>430</v>
      </c>
      <c r="D11" s="11"/>
      <c r="E11" s="12" t="s">
        <v>72</v>
      </c>
      <c r="F11" s="12" t="s">
        <v>18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8.75">
      <c r="A12" s="24"/>
      <c r="B12" s="10"/>
      <c r="C12" s="172" t="s">
        <v>431</v>
      </c>
      <c r="D12" s="11"/>
      <c r="E12" s="12"/>
      <c r="F12" s="12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8.75">
      <c r="A13" s="24"/>
      <c r="B13" s="25"/>
      <c r="C13" s="25"/>
      <c r="D13" s="140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8.75">
      <c r="A14" s="6"/>
      <c r="B14" s="26"/>
      <c r="C14" s="25"/>
      <c r="D14" s="14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20.25">
      <c r="A15" s="223">
        <v>16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</row>
    <row r="16" spans="1:18" ht="18.7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1:18" ht="18.75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1:18" ht="18.75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  <row r="19" spans="1:18" ht="18.75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</row>
    <row r="20" spans="1:18" ht="18.75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ht="18.75">
      <c r="D21" s="142"/>
    </row>
    <row r="22" spans="1:18" ht="18.75">
      <c r="A22" s="233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</row>
    <row r="23" ht="18.75">
      <c r="D23" s="142"/>
    </row>
    <row r="33" ht="18.75">
      <c r="C33" s="142">
        <f>D5+D10</f>
        <v>18312400</v>
      </c>
    </row>
  </sheetData>
  <sheetProtection/>
  <mergeCells count="4">
    <mergeCell ref="G3:I3"/>
    <mergeCell ref="J3:R3"/>
    <mergeCell ref="A15:R15"/>
    <mergeCell ref="A22:R22"/>
  </mergeCells>
  <printOptions/>
  <pageMargins left="0.26" right="0.26" top="0.83" bottom="0.15748031496063" header="0.511811023622047" footer="0.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NobodyArt_Poon</cp:lastModifiedBy>
  <cp:lastPrinted>2017-10-10T08:49:53Z</cp:lastPrinted>
  <dcterms:created xsi:type="dcterms:W3CDTF">2005-10-18T02:35:16Z</dcterms:created>
  <dcterms:modified xsi:type="dcterms:W3CDTF">2017-10-10T08:55:50Z</dcterms:modified>
  <cp:category/>
  <cp:version/>
  <cp:contentType/>
  <cp:contentStatus/>
</cp:coreProperties>
</file>